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Характеристика!$B$11:$AB$115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AA37" i="4" l="1"/>
  <c r="Z30" i="4" l="1"/>
  <c r="Z17" i="4" s="1"/>
  <c r="Y30" i="4"/>
  <c r="Y17" i="4" s="1"/>
  <c r="W86" i="4"/>
  <c r="W85" i="4" s="1"/>
  <c r="W68" i="4"/>
  <c r="W30" i="4"/>
  <c r="X30" i="4"/>
  <c r="X17" i="4" s="1"/>
  <c r="Z86" i="4"/>
  <c r="Z85" i="4" s="1"/>
  <c r="Y86" i="4"/>
  <c r="Y85" i="4" s="1"/>
  <c r="X86" i="4"/>
  <c r="X85" i="4" s="1"/>
  <c r="AA112" i="4"/>
  <c r="AA105" i="4"/>
  <c r="AA42" i="4"/>
  <c r="AA43" i="4"/>
  <c r="X12" i="4" l="1"/>
  <c r="W17" i="4"/>
  <c r="W12" i="4" s="1"/>
  <c r="Z12" i="4"/>
  <c r="Y12" i="4"/>
  <c r="AA104" i="4"/>
  <c r="AA41" i="4"/>
  <c r="AA67" i="4" l="1"/>
  <c r="AA66" i="4" l="1"/>
  <c r="AA65" i="4"/>
  <c r="AA33" i="4"/>
  <c r="U34" i="4"/>
  <c r="U35" i="4"/>
  <c r="AA35" i="4" s="1"/>
  <c r="AA36" i="4"/>
  <c r="U15" i="4"/>
  <c r="V15" i="4"/>
  <c r="AA22" i="4"/>
  <c r="AA24" i="4"/>
  <c r="AA26" i="4"/>
  <c r="AA27" i="4"/>
  <c r="AA28" i="4"/>
  <c r="AA29" i="4"/>
  <c r="AA34" i="4" l="1"/>
  <c r="AA15" i="4"/>
  <c r="AA18" i="4"/>
  <c r="AA56" i="4" l="1"/>
  <c r="AA64" i="4" l="1"/>
  <c r="AA115" i="4" l="1"/>
  <c r="AA114" i="4"/>
  <c r="AA111" i="4"/>
  <c r="AA110" i="4"/>
  <c r="AA109" i="4"/>
  <c r="AA108" i="4"/>
  <c r="AA107" i="4"/>
  <c r="AA101" i="4"/>
  <c r="AA100" i="4"/>
  <c r="AA99" i="4"/>
  <c r="AA98" i="4"/>
  <c r="AA91" i="4"/>
  <c r="AA90" i="4"/>
  <c r="AA89" i="4"/>
  <c r="V86" i="4"/>
  <c r="V85" i="4" s="1"/>
  <c r="AA85" i="4" l="1"/>
  <c r="AA86" i="4"/>
  <c r="AA84" i="4"/>
  <c r="AA83" i="4"/>
  <c r="AA74" i="4"/>
  <c r="AA72" i="4"/>
  <c r="U68" i="4"/>
  <c r="AA63" i="4"/>
  <c r="AA62" i="4"/>
  <c r="AA61" i="4"/>
  <c r="AA60" i="4"/>
  <c r="AA59" i="4"/>
  <c r="V30" i="4"/>
  <c r="AA58" i="4"/>
  <c r="AA55" i="4"/>
  <c r="AA54" i="4"/>
  <c r="AA49" i="4"/>
  <c r="AA47" i="4"/>
  <c r="AA44" i="4"/>
  <c r="AA40" i="4"/>
  <c r="AA39" i="4"/>
  <c r="AA38" i="4"/>
  <c r="AA68" i="4" l="1"/>
  <c r="V17" i="4"/>
  <c r="AA30" i="4"/>
  <c r="V12" i="4" l="1"/>
  <c r="AA12" i="4" s="1"/>
  <c r="AA17" i="4"/>
</calcChain>
</file>

<file path=xl/sharedStrings.xml><?xml version="1.0" encoding="utf-8"?>
<sst xmlns="http://schemas.openxmlformats.org/spreadsheetml/2006/main" count="638" uniqueCount="277">
  <si>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</si>
  <si>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</si>
  <si>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</si>
  <si>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</si>
  <si>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</si>
  <si>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</si>
  <si>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</si>
  <si>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</si>
  <si>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</si>
  <si>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</si>
  <si>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</si>
  <si>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</si>
  <si>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</si>
  <si>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</si>
  <si>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</si>
  <si>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</si>
  <si>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</si>
  <si>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</si>
  <si>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</si>
  <si>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</si>
  <si>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</si>
  <si>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</si>
  <si>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</si>
  <si>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</si>
  <si>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</si>
  <si>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</si>
  <si>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</si>
  <si>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</si>
  <si>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</si>
  <si>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</si>
  <si>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</si>
  <si>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</si>
  <si>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</si>
  <si>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</si>
  <si>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</si>
  <si>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</si>
  <si>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</si>
  <si>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</si>
  <si>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</si>
  <si>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</si>
  <si>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</si>
  <si>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</si>
  <si>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</si>
  <si>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</si>
  <si>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</si>
  <si>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</si>
  <si>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</si>
  <si>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</si>
  <si>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</si>
  <si>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</si>
  <si>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</si>
  <si>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</si>
  <si>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</si>
  <si>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</si>
  <si>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</si>
  <si>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</si>
  <si>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</si>
  <si>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</si>
  <si>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</si>
  <si>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</si>
  <si>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</si>
  <si>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</si>
  <si>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</si>
  <si>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</si>
  <si>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</si>
  <si>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</si>
  <si>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</si>
  <si>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</si>
  <si>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</si>
  <si>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</si>
  <si>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</si>
  <si>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</si>
  <si>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</si>
  <si>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</si>
  <si>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</si>
  <si>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</si>
  <si>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</si>
  <si>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</si>
  <si>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</si>
  <si>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</si>
  <si>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</si>
  <si>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</si>
  <si>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</si>
  <si>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</si>
  <si>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</si>
  <si>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</si>
  <si>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</si>
  <si>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</si>
  <si>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</si>
  <si>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</si>
  <si>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</si>
  <si>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</si>
  <si>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</si>
  <si>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</si>
  <si>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</si>
  <si>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</si>
  <si>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</si>
  <si>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</si>
  <si>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</si>
  <si>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</si>
  <si>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</si>
  <si>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</si>
  <si>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</si>
  <si>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</si>
  <si>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</si>
  <si>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</si>
  <si>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</si>
  <si>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</si>
  <si>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</si>
  <si>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</si>
  <si>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</si>
  <si>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</si>
  <si>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</si>
  <si>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</si>
  <si>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</si>
  <si>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</si>
  <si>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</si>
  <si>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</si>
  <si>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</si>
  <si>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</si>
  <si>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</si>
  <si>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</si>
  <si>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</si>
  <si>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</si>
  <si>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</si>
  <si>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</si>
  <si>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</si>
  <si>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</si>
  <si>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</si>
  <si>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</si>
  <si>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</si>
  <si>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</si>
  <si>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</si>
  <si>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</si>
  <si>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</si>
  <si>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</si>
  <si>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</si>
  <si>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</si>
  <si>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</si>
  <si>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</si>
  <si>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</si>
  <si>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</si>
  <si>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</si>
  <si>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</si>
  <si>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</si>
  <si>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</si>
  <si>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</si>
  <si>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</si>
  <si>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</si>
  <si>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</si>
  <si>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</si>
  <si>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</si>
  <si>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</si>
  <si>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</si>
  <si>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</si>
  <si>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</si>
  <si>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</si>
  <si>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</si>
  <si>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</si>
  <si>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</si>
  <si>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</si>
  <si>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</si>
  <si>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</si>
  <si>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</si>
  <si>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</si>
  <si>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</si>
  <si>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</si>
  <si>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</si>
  <si>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</si>
  <si>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</si>
  <si>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</si>
  <si>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</si>
  <si>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</si>
  <si>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</si>
  <si>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</si>
  <si>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</si>
  <si>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</si>
  <si>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</si>
  <si>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</si>
  <si>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</si>
  <si>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</si>
  <si>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</si>
  <si>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</si>
  <si>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</si>
  <si>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</si>
  <si>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Показатель 1 «Уровень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</si>
  <si>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</si>
  <si>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</si>
  <si>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</si>
  <si>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</si>
  <si>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</si>
  <si>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</si>
  <si>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</si>
  <si>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</si>
  <si>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</si>
  <si>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Показатель 2 «Количество размещенных информационных сообщений о проведении торгов»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</si>
  <si>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</si>
  <si>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</si>
  <si>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</si>
  <si>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</si>
  <si>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</si>
  <si>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</si>
  <si>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</si>
  <si>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</si>
  <si>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</si>
  <si>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</si>
  <si>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</si>
  <si>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</si>
  <si>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предприятиями»</t>
  </si>
  <si>
    <t xml:space="preserve">Показатель 1  «Уровень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</si>
  <si>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</si>
  <si>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</si>
  <si>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Показатель 1  «Количество заседаний органов управления и контроля хозяйственных обществ с городским участием»</t>
  </si>
  <si>
    <t>Административное мероприятие 3.03 «Участие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</si>
  <si>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</si>
  <si>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</si>
  <si>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</si>
  <si>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</si>
  <si>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</si>
  <si>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</si>
  <si>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</si>
  <si>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</si>
  <si>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</si>
  <si>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</si>
  <si>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</si>
  <si>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1.02  «Проведение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</si>
  <si>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</si>
  <si>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</si>
  <si>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Административное мероприятие 1.03 «Предоставление муниципальных земельных участков в пользование»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</si>
  <si>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</si>
  <si>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</si>
  <si>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</si>
  <si>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Мероприятие 1.05  «Организация работ по  формированию земельных участков, в том числе по объектам жилищно-коммунального хозяйства»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</si>
  <si>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</si>
  <si>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</si>
  <si>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«Внесение сведений в государственный кадастр недвижимости о границах муниципального образования город Тверь»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</si>
  <si>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</si>
  <si>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</si>
  <si>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</si>
  <si>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</si>
  <si>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1 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</si>
  <si>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3 «Количество земельных участков, предоставленных  многодетным гражданам»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</si>
  <si>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</si>
  <si>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</si>
  <si>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</si>
  <si>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Показатель 2 «Количество полученных свидетельств о государственной регистрации права собственности на земельные участки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</si>
  <si>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</si>
  <si>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</si>
  <si>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</si>
  <si>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</si>
  <si>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</si>
  <si>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>П.В. Иванов</t>
  </si>
  <si>
    <t>Показатель 4 «Количество прав требования  по платежам в бюджет города Твери, в отношении которых произведена оценка рыночной стоимости»</t>
  </si>
  <si>
    <t xml:space="preserve">       Приложение 3 к постановлению администрации города Твери</t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</si>
  <si>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                        размер арендной платы по которым определен на рыночной основе,              в общем количестве договоров аренды»</t>
    </r>
  </si>
  <si>
    <t xml:space="preserve"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  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</si>
  <si>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1.02  «Разграничение прав собственности на объекты имущества в соответствии с       действующим законодательством РФ»</t>
  </si>
  <si>
    <t>Показатель 2  «Уровень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      город Тверь и созданных ими учреждений (за исключением имущества муниципальных бюджетных и автономных учреждений)»</t>
  </si>
  <si>
    <t>Мероприятие 2.01 «Оценка рыночной стоимости объектов недвижимости, рыночной стоимости арендной платы за объекты муниципального имущества, рыночной стоимости права     требования задолженности по платежам в бюджет города Твери»</t>
  </si>
  <si>
    <t>Административное мероприятие 2.04 «Предоставление имущества, составляющего муниципальную казну города Твери, в              пользование»</t>
  </si>
  <si>
    <t>Показатель 1 «Процент исполнения принятых решений комиссии                 по эффективному использованию муниципального имущества             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</si>
  <si>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            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</si>
  <si>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                                      на торги»</t>
  </si>
  <si>
    <t>Административное мероприятие 2.06 «Продажа жилых помещений/долей жилых домов  на основании поданных гражданами-сособственниками жилых помещений заявлений, по           согласованию с администрациями районов в городе Твери»</t>
  </si>
  <si>
    <t>Административное мероприятие 2.07 «Осуществление контроля за целевым использованием муниципального имущества, переданного              в различные виды пользования»</t>
  </si>
  <si>
    <t>Показатель 1 «Количество поданных исковых заявлений в судебные органы по взысканию задолженности за пользование                           муниципальным имуществом»</t>
  </si>
  <si>
    <t>Показатель 6 «Количество проведенных экспертиз в рамках               искового производства»</t>
  </si>
  <si>
    <t>Показатель 2 «Уровень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    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</si>
  <si>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                                    муниципальных унитарных предприятий»</t>
  </si>
  <si>
    <t>Показатель 2 «Доля согласованных сделок в общем количестве сделок, направленных на согласование, по хозяйственным                       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</si>
  <si>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   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</si>
  <si>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                                      участием обязательного аудита»</t>
  </si>
  <si>
    <t>Показатель 2  «Доля хозяйственных обществ с городским участием,              в которых проведен аудит, в общем количестве хозяйственных           обществ с городским участием, подлежащих аудиту»</t>
  </si>
  <si>
    <t>Показатель 1 «Количество муниципальных унитарных                предприятий, находящихся в процедуре конкурсного производства          или ликвидации»</t>
  </si>
  <si>
    <t>Показатель 2 «Количество полученных кадастровых паспортов земельных участков для последующего предоставления      многодетным гражданам под индивидуальное жилищное строительство и личное подсобное хозяйство»</t>
  </si>
  <si>
    <t>Административное мероприятие 1.08 «Осуществление муниципального земельного контроля за использованием                                             земельных участков»</t>
  </si>
  <si>
    <t>от  «29» октября  2018 № 1342 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</si>
</sst>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6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0" fillId="0" borderId="0" xfId="0" applyFont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2"/>
  <sheetViews>
    <sheetView tabSelected="1" view="pageLayout" zoomScale="80" zoomScaleNormal="100" zoomScalePageLayoutView="80" workbookViewId="0">
      <selection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5.28515625" style="5" customWidth="1"/>
    <col min="20" max="20" width="12.140625" style="27" customWidth="1"/>
    <col min="21" max="23" width="10" style="26" bestFit="1" customWidth="1"/>
    <col min="24" max="25" width="10" style="80" bestFit="1" customWidth="1"/>
    <col min="26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84" t="s">
        <v>253</v>
      </c>
      <c r="V1" s="84"/>
      <c r="W1" s="84"/>
      <c r="X1" s="84"/>
      <c r="Y1" s="84"/>
      <c r="Z1" s="84"/>
      <c r="AA1" s="84"/>
      <c r="AB1" s="84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100" t="s">
        <v>276</v>
      </c>
      <c r="X2" s="100"/>
      <c r="Y2" s="100"/>
      <c r="Z2" s="100"/>
      <c r="AA2" s="100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74"/>
      <c r="Y3" s="74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01" t="s">
        <v>246</v>
      </c>
      <c r="S4" s="102"/>
      <c r="T4" s="102"/>
      <c r="U4" s="48"/>
      <c r="V4" s="48"/>
      <c r="W4" s="48"/>
      <c r="X4" s="74"/>
      <c r="Y4" s="74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74"/>
      <c r="Y5" s="74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74"/>
      <c r="Y6" s="74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74"/>
      <c r="Y7" s="74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74"/>
      <c r="Y8" s="74"/>
      <c r="Z8" s="48"/>
      <c r="AA8" s="48"/>
      <c r="AB8" s="48"/>
    </row>
    <row r="9" spans="1:28" s="5" customFormat="1" ht="27.75" customHeight="1" x14ac:dyDescent="0.25">
      <c r="A9" s="44"/>
      <c r="B9" s="85" t="s">
        <v>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  <c r="S9" s="88" t="s">
        <v>132</v>
      </c>
      <c r="T9" s="90" t="s">
        <v>5</v>
      </c>
      <c r="U9" s="92" t="s">
        <v>6</v>
      </c>
      <c r="V9" s="93"/>
      <c r="W9" s="93"/>
      <c r="X9" s="93"/>
      <c r="Y9" s="93"/>
      <c r="Z9" s="94"/>
      <c r="AA9" s="95" t="s">
        <v>7</v>
      </c>
      <c r="AB9" s="96"/>
    </row>
    <row r="10" spans="1:28" s="5" customFormat="1" ht="40.5" customHeight="1" x14ac:dyDescent="0.25">
      <c r="A10" s="44"/>
      <c r="B10" s="97" t="s">
        <v>8</v>
      </c>
      <c r="C10" s="98"/>
      <c r="D10" s="99"/>
      <c r="E10" s="97" t="s">
        <v>9</v>
      </c>
      <c r="F10" s="99"/>
      <c r="G10" s="97" t="s">
        <v>10</v>
      </c>
      <c r="H10" s="99"/>
      <c r="I10" s="97" t="s">
        <v>11</v>
      </c>
      <c r="J10" s="98"/>
      <c r="K10" s="98"/>
      <c r="L10" s="98"/>
      <c r="M10" s="98"/>
      <c r="N10" s="98"/>
      <c r="O10" s="98"/>
      <c r="P10" s="98"/>
      <c r="Q10" s="98"/>
      <c r="R10" s="99"/>
      <c r="S10" s="89"/>
      <c r="T10" s="91"/>
      <c r="U10" s="49" t="s">
        <v>12</v>
      </c>
      <c r="V10" s="49" t="s">
        <v>13</v>
      </c>
      <c r="W10" s="49" t="s">
        <v>14</v>
      </c>
      <c r="X10" s="68" t="s">
        <v>15</v>
      </c>
      <c r="Y10" s="68" t="s">
        <v>16</v>
      </c>
      <c r="Z10" s="49" t="s">
        <v>126</v>
      </c>
      <c r="AA10" s="50" t="s">
        <v>17</v>
      </c>
      <c r="AB10" s="50" t="s">
        <v>18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75">
        <v>23</v>
      </c>
      <c r="Y11" s="75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19</v>
      </c>
      <c r="T12" s="49" t="s">
        <v>20</v>
      </c>
      <c r="U12" s="56">
        <v>15905.9</v>
      </c>
      <c r="V12" s="56">
        <f>V17+V85</f>
        <v>5489.6</v>
      </c>
      <c r="W12" s="56">
        <f>W17+W85</f>
        <v>5976.7000000000007</v>
      </c>
      <c r="X12" s="76">
        <f>X17+X85</f>
        <v>5393.7</v>
      </c>
      <c r="Y12" s="76">
        <f>Y17+Y85</f>
        <v>8162</v>
      </c>
      <c r="Z12" s="56">
        <f>Z17+Z85</f>
        <v>13162</v>
      </c>
      <c r="AA12" s="56">
        <f>SUM(U12:Z12)</f>
        <v>54089.9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170</v>
      </c>
      <c r="T13" s="49"/>
      <c r="U13" s="49"/>
      <c r="V13" s="49"/>
      <c r="W13" s="49"/>
      <c r="X13" s="68"/>
      <c r="Y13" s="68"/>
      <c r="Z13" s="49"/>
      <c r="AA13" s="49"/>
      <c r="AB13" s="49"/>
    </row>
    <row r="14" spans="1:28" s="5" customFormat="1" ht="60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171</v>
      </c>
      <c r="T14" s="49" t="s">
        <v>22</v>
      </c>
      <c r="U14" s="49">
        <v>100</v>
      </c>
      <c r="V14" s="49">
        <v>90</v>
      </c>
      <c r="W14" s="49">
        <v>90</v>
      </c>
      <c r="X14" s="68">
        <v>100</v>
      </c>
      <c r="Y14" s="68">
        <v>100</v>
      </c>
      <c r="Z14" s="49">
        <v>100</v>
      </c>
      <c r="AA14" s="49">
        <v>100</v>
      </c>
      <c r="AB14" s="49">
        <v>2020</v>
      </c>
    </row>
    <row r="15" spans="1:28" s="5" customFormat="1" ht="45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172</v>
      </c>
      <c r="T15" s="49" t="s">
        <v>23</v>
      </c>
      <c r="U15" s="60">
        <f>U22+15</f>
        <v>50</v>
      </c>
      <c r="V15" s="60">
        <f>V22+15</f>
        <v>75</v>
      </c>
      <c r="W15" s="60">
        <v>56</v>
      </c>
      <c r="X15" s="77">
        <v>22</v>
      </c>
      <c r="Y15" s="77">
        <v>10</v>
      </c>
      <c r="Z15" s="60">
        <v>10</v>
      </c>
      <c r="AA15" s="60">
        <f>SUM(U15:Z15)</f>
        <v>223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254</v>
      </c>
      <c r="T16" s="49" t="s">
        <v>22</v>
      </c>
      <c r="U16" s="60">
        <v>94</v>
      </c>
      <c r="V16" s="60">
        <v>100</v>
      </c>
      <c r="W16" s="60">
        <v>98</v>
      </c>
      <c r="X16" s="77">
        <v>98</v>
      </c>
      <c r="Y16" s="77">
        <v>98</v>
      </c>
      <c r="Z16" s="60">
        <v>99</v>
      </c>
      <c r="AA16" s="60">
        <v>99</v>
      </c>
      <c r="AB16" s="49">
        <v>2020</v>
      </c>
    </row>
    <row r="17" spans="1:28" s="5" customFormat="1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173</v>
      </c>
      <c r="T17" s="49" t="s">
        <v>20</v>
      </c>
      <c r="U17" s="56">
        <v>12942.5</v>
      </c>
      <c r="V17" s="56">
        <f>V18+V30+V68</f>
        <v>4199.3</v>
      </c>
      <c r="W17" s="56">
        <f>W18+W30+W68</f>
        <v>3918.8</v>
      </c>
      <c r="X17" s="76">
        <f>X18+X30+X68</f>
        <v>4177.2</v>
      </c>
      <c r="Y17" s="76">
        <f>Y18+Y30</f>
        <v>5162</v>
      </c>
      <c r="Z17" s="56">
        <f>Z18+Z30+Z68</f>
        <v>10862</v>
      </c>
      <c r="AA17" s="56">
        <f>SUM(U17:Z17)</f>
        <v>41261.800000000003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174</v>
      </c>
      <c r="T18" s="49" t="s">
        <v>20</v>
      </c>
      <c r="U18" s="56">
        <v>0</v>
      </c>
      <c r="V18" s="56">
        <v>0</v>
      </c>
      <c r="W18" s="56">
        <v>0</v>
      </c>
      <c r="X18" s="76">
        <v>0</v>
      </c>
      <c r="Y18" s="76">
        <v>0</v>
      </c>
      <c r="Z18" s="56">
        <v>0</v>
      </c>
      <c r="AA18" s="56">
        <f>SUM(U18:Z18)</f>
        <v>0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255</v>
      </c>
      <c r="T19" s="49" t="s">
        <v>22</v>
      </c>
      <c r="U19" s="49">
        <v>100</v>
      </c>
      <c r="V19" s="49">
        <v>60</v>
      </c>
      <c r="W19" s="49">
        <v>78</v>
      </c>
      <c r="X19" s="68">
        <v>100</v>
      </c>
      <c r="Y19" s="68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175</v>
      </c>
      <c r="T20" s="49" t="s">
        <v>136</v>
      </c>
      <c r="U20" s="49">
        <v>1</v>
      </c>
      <c r="V20" s="49">
        <v>1</v>
      </c>
      <c r="W20" s="49">
        <v>1</v>
      </c>
      <c r="X20" s="68">
        <v>1</v>
      </c>
      <c r="Y20" s="68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176</v>
      </c>
      <c r="T21" s="49" t="s">
        <v>22</v>
      </c>
      <c r="U21" s="49">
        <v>48</v>
      </c>
      <c r="V21" s="49">
        <v>12</v>
      </c>
      <c r="W21" s="49">
        <v>35</v>
      </c>
      <c r="X21" s="68">
        <v>44</v>
      </c>
      <c r="Y21" s="68">
        <v>44</v>
      </c>
      <c r="Z21" s="49">
        <v>44</v>
      </c>
      <c r="AA21" s="49">
        <v>44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177</v>
      </c>
      <c r="T22" s="49" t="s">
        <v>23</v>
      </c>
      <c r="U22" s="49">
        <v>35</v>
      </c>
      <c r="V22" s="49">
        <v>60</v>
      </c>
      <c r="W22" s="49">
        <v>35</v>
      </c>
      <c r="X22" s="68">
        <v>30</v>
      </c>
      <c r="Y22" s="68">
        <v>30</v>
      </c>
      <c r="Z22" s="49">
        <v>30</v>
      </c>
      <c r="AA22" s="49">
        <f>SUM(U22:Z22)</f>
        <v>220</v>
      </c>
      <c r="AB22" s="73">
        <v>2020</v>
      </c>
    </row>
    <row r="23" spans="1:28" s="5" customFormat="1" ht="45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1" t="s">
        <v>256</v>
      </c>
      <c r="T23" s="49" t="s">
        <v>136</v>
      </c>
      <c r="U23" s="49">
        <v>1</v>
      </c>
      <c r="V23" s="49">
        <v>1</v>
      </c>
      <c r="W23" s="49">
        <v>1</v>
      </c>
      <c r="X23" s="68">
        <v>1</v>
      </c>
      <c r="Y23" s="68">
        <v>1</v>
      </c>
      <c r="Z23" s="49">
        <v>1</v>
      </c>
      <c r="AA23" s="49">
        <v>1</v>
      </c>
      <c r="AB23" s="49">
        <v>2020</v>
      </c>
    </row>
    <row r="24" spans="1:28" s="5" customFormat="1" ht="58.5" customHeight="1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178</v>
      </c>
      <c r="T24" s="49" t="s">
        <v>23</v>
      </c>
      <c r="U24" s="49">
        <v>2</v>
      </c>
      <c r="V24" s="49">
        <v>30</v>
      </c>
      <c r="W24" s="49">
        <v>21</v>
      </c>
      <c r="X24" s="68">
        <v>62</v>
      </c>
      <c r="Y24" s="68">
        <v>2</v>
      </c>
      <c r="Z24" s="49">
        <v>2</v>
      </c>
      <c r="AA24" s="49">
        <f>SUM(U24:Z24)</f>
        <v>119</v>
      </c>
      <c r="AB24" s="49">
        <v>2020</v>
      </c>
    </row>
    <row r="25" spans="1:28" s="5" customFormat="1" ht="45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179</v>
      </c>
      <c r="T25" s="49" t="s">
        <v>136</v>
      </c>
      <c r="U25" s="49">
        <v>1</v>
      </c>
      <c r="V25" s="49">
        <v>1</v>
      </c>
      <c r="W25" s="49">
        <v>1</v>
      </c>
      <c r="X25" s="68">
        <v>1</v>
      </c>
      <c r="Y25" s="68">
        <v>1</v>
      </c>
      <c r="Z25" s="49">
        <v>1</v>
      </c>
      <c r="AA25" s="49">
        <v>1</v>
      </c>
      <c r="AB25" s="49">
        <v>2020</v>
      </c>
    </row>
    <row r="26" spans="1:28" s="5" customFormat="1" ht="47.25" customHeight="1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9" t="s">
        <v>180</v>
      </c>
      <c r="T26" s="49" t="s">
        <v>23</v>
      </c>
      <c r="U26" s="49">
        <v>600</v>
      </c>
      <c r="V26" s="49">
        <v>800</v>
      </c>
      <c r="W26" s="49">
        <v>485</v>
      </c>
      <c r="X26" s="68">
        <v>500</v>
      </c>
      <c r="Y26" s="68">
        <v>700</v>
      </c>
      <c r="Z26" s="49">
        <v>600</v>
      </c>
      <c r="AA26" s="60">
        <f>SUM(U26:Z26)</f>
        <v>3685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1" t="s">
        <v>181</v>
      </c>
      <c r="T27" s="49" t="s">
        <v>20</v>
      </c>
      <c r="U27" s="72">
        <v>0</v>
      </c>
      <c r="V27" s="72">
        <v>0</v>
      </c>
      <c r="W27" s="72">
        <v>0</v>
      </c>
      <c r="X27" s="78">
        <v>0</v>
      </c>
      <c r="Y27" s="78">
        <v>0</v>
      </c>
      <c r="Z27" s="72">
        <v>0</v>
      </c>
      <c r="AA27" s="72">
        <f>SUM(U27:Z27)</f>
        <v>0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182</v>
      </c>
      <c r="T28" s="62" t="s">
        <v>23</v>
      </c>
      <c r="U28" s="60">
        <v>5484</v>
      </c>
      <c r="V28" s="60">
        <v>6008</v>
      </c>
      <c r="W28" s="60">
        <v>2517</v>
      </c>
      <c r="X28" s="77">
        <v>3400</v>
      </c>
      <c r="Y28" s="77">
        <v>5116</v>
      </c>
      <c r="Z28" s="60">
        <v>3740</v>
      </c>
      <c r="AA28" s="60">
        <f>SUM(U28:Z28)</f>
        <v>26265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183</v>
      </c>
      <c r="T29" s="49" t="s">
        <v>23</v>
      </c>
      <c r="U29" s="49">
        <v>40</v>
      </c>
      <c r="V29" s="49">
        <v>0</v>
      </c>
      <c r="W29" s="49">
        <v>0</v>
      </c>
      <c r="X29" s="68">
        <v>0</v>
      </c>
      <c r="Y29" s="68">
        <v>34</v>
      </c>
      <c r="Z29" s="49">
        <v>34</v>
      </c>
      <c r="AA29" s="49">
        <f>SUM(U29:Z29)</f>
        <v>108</v>
      </c>
      <c r="AB29" s="49">
        <v>2020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184</v>
      </c>
      <c r="T30" s="49" t="s">
        <v>20</v>
      </c>
      <c r="U30" s="56">
        <v>12757.5</v>
      </c>
      <c r="V30" s="56">
        <f>V33+V38+V43+V47+V55+V58</f>
        <v>4199.3</v>
      </c>
      <c r="W30" s="56">
        <f>W33+W38+W43+W47+W55+W58</f>
        <v>3918.8</v>
      </c>
      <c r="X30" s="76">
        <f>X33+X38+X43+X47+X55+X58</f>
        <v>4177.2</v>
      </c>
      <c r="Y30" s="76">
        <f>Y33+Y38+Y43+Y47+Y55+Y58</f>
        <v>5162</v>
      </c>
      <c r="Z30" s="56">
        <f>Z33+Z38+Z47+Z55+Z58+Z43</f>
        <v>10862</v>
      </c>
      <c r="AA30" s="56">
        <f>SUM(U30:Z30)</f>
        <v>41076.800000000003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185</v>
      </c>
      <c r="T31" s="49" t="s">
        <v>22</v>
      </c>
      <c r="U31" s="49">
        <v>100</v>
      </c>
      <c r="V31" s="49">
        <v>75</v>
      </c>
      <c r="W31" s="49">
        <v>95</v>
      </c>
      <c r="X31" s="68">
        <v>100</v>
      </c>
      <c r="Y31" s="68">
        <v>100</v>
      </c>
      <c r="Z31" s="49">
        <v>100</v>
      </c>
      <c r="AA31" s="49">
        <v>100</v>
      </c>
      <c r="AB31" s="49">
        <v>2020</v>
      </c>
    </row>
    <row r="32" spans="1:28" s="5" customFormat="1" ht="75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257</v>
      </c>
      <c r="T32" s="49" t="s">
        <v>22</v>
      </c>
      <c r="U32" s="49">
        <v>100</v>
      </c>
      <c r="V32" s="49">
        <v>95</v>
      </c>
      <c r="W32" s="49">
        <v>95</v>
      </c>
      <c r="X32" s="68">
        <v>100</v>
      </c>
      <c r="Y32" s="68">
        <v>100</v>
      </c>
      <c r="Z32" s="49">
        <v>100</v>
      </c>
      <c r="AA32" s="49">
        <v>100</v>
      </c>
      <c r="AB32" s="49">
        <v>2020</v>
      </c>
    </row>
    <row r="33" spans="1:29" s="5" customFormat="1" ht="60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258</v>
      </c>
      <c r="T33" s="49" t="s">
        <v>20</v>
      </c>
      <c r="U33" s="56">
        <v>4341</v>
      </c>
      <c r="V33" s="56">
        <v>2451.8000000000002</v>
      </c>
      <c r="W33" s="56">
        <v>1193.8</v>
      </c>
      <c r="X33" s="76">
        <v>1594.4</v>
      </c>
      <c r="Y33" s="76">
        <v>2442.1</v>
      </c>
      <c r="Z33" s="56">
        <v>1594.4</v>
      </c>
      <c r="AA33" s="56">
        <f>SUM(U33:Z33)</f>
        <v>13617.5</v>
      </c>
      <c r="AB33" s="49">
        <v>2020</v>
      </c>
      <c r="AC33" s="5" t="s">
        <v>43</v>
      </c>
    </row>
    <row r="34" spans="1:29" s="5" customFormat="1" ht="30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186</v>
      </c>
      <c r="T34" s="49" t="s">
        <v>23</v>
      </c>
      <c r="U34" s="60">
        <f>144</f>
        <v>144</v>
      </c>
      <c r="V34" s="60">
        <v>476</v>
      </c>
      <c r="W34" s="60">
        <v>331</v>
      </c>
      <c r="X34" s="77">
        <v>300</v>
      </c>
      <c r="Y34" s="77">
        <v>205</v>
      </c>
      <c r="Z34" s="60">
        <v>205</v>
      </c>
      <c r="AA34" s="60">
        <f>SUM(U34:Z34)</f>
        <v>1661</v>
      </c>
      <c r="AB34" s="49">
        <v>2020</v>
      </c>
    </row>
    <row r="35" spans="1:29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187</v>
      </c>
      <c r="T35" s="49" t="s">
        <v>23</v>
      </c>
      <c r="U35" s="60">
        <f>72+343</f>
        <v>415</v>
      </c>
      <c r="V35" s="60">
        <v>7663</v>
      </c>
      <c r="W35" s="60">
        <v>849</v>
      </c>
      <c r="X35" s="77">
        <v>400</v>
      </c>
      <c r="Y35" s="77">
        <v>400</v>
      </c>
      <c r="Z35" s="60">
        <v>400</v>
      </c>
      <c r="AA35" s="60">
        <f>SUM(U35:Z35)</f>
        <v>10127</v>
      </c>
      <c r="AB35" s="49">
        <v>2020</v>
      </c>
    </row>
    <row r="36" spans="1:29" s="5" customFormat="1" ht="42.7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3" t="s">
        <v>188</v>
      </c>
      <c r="T36" s="49" t="s">
        <v>24</v>
      </c>
      <c r="U36" s="64">
        <v>332.65</v>
      </c>
      <c r="V36" s="64">
        <v>348.28</v>
      </c>
      <c r="W36" s="64">
        <v>267.94</v>
      </c>
      <c r="X36" s="79">
        <v>381.42</v>
      </c>
      <c r="Y36" s="79">
        <v>400.49</v>
      </c>
      <c r="Z36" s="64">
        <v>420.52</v>
      </c>
      <c r="AA36" s="64">
        <f>Z36</f>
        <v>420.52</v>
      </c>
      <c r="AB36" s="49">
        <v>2020</v>
      </c>
    </row>
    <row r="37" spans="1:29" s="5" customFormat="1" ht="48.75" customHeight="1" x14ac:dyDescent="0.25">
      <c r="A37" s="4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61" t="s">
        <v>252</v>
      </c>
      <c r="T37" s="49" t="s">
        <v>23</v>
      </c>
      <c r="U37" s="60">
        <v>0</v>
      </c>
      <c r="V37" s="60">
        <v>0</v>
      </c>
      <c r="W37" s="60">
        <v>0</v>
      </c>
      <c r="X37" s="77">
        <v>10</v>
      </c>
      <c r="Y37" s="77">
        <v>20</v>
      </c>
      <c r="Z37" s="60">
        <v>20</v>
      </c>
      <c r="AA37" s="65">
        <f>U37+V37+W37+X37+Y37+Z37</f>
        <v>50</v>
      </c>
      <c r="AB37" s="49">
        <v>2020</v>
      </c>
    </row>
    <row r="38" spans="1:29" s="5" customFormat="1" ht="62.25" customHeight="1" x14ac:dyDescent="0.25">
      <c r="A38" s="44"/>
      <c r="B38" s="54">
        <v>0</v>
      </c>
      <c r="C38" s="54">
        <v>2</v>
      </c>
      <c r="D38" s="54">
        <v>0</v>
      </c>
      <c r="E38" s="54">
        <v>0</v>
      </c>
      <c r="F38" s="54">
        <v>1</v>
      </c>
      <c r="G38" s="54">
        <v>1</v>
      </c>
      <c r="H38" s="54">
        <v>3</v>
      </c>
      <c r="I38" s="54">
        <v>1</v>
      </c>
      <c r="J38" s="54">
        <v>0</v>
      </c>
      <c r="K38" s="54">
        <v>1</v>
      </c>
      <c r="L38" s="54">
        <v>0</v>
      </c>
      <c r="M38" s="54">
        <v>2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61" t="s">
        <v>189</v>
      </c>
      <c r="T38" s="49" t="s">
        <v>20</v>
      </c>
      <c r="U38" s="72">
        <v>6497.5</v>
      </c>
      <c r="V38" s="72">
        <v>845.2</v>
      </c>
      <c r="W38" s="72">
        <v>938.1</v>
      </c>
      <c r="X38" s="78">
        <v>1605</v>
      </c>
      <c r="Y38" s="78">
        <v>1870</v>
      </c>
      <c r="Z38" s="72">
        <v>1683</v>
      </c>
      <c r="AA38" s="72">
        <f>SUM(U38:Z38)</f>
        <v>13438.8</v>
      </c>
      <c r="AB38" s="49">
        <v>2020</v>
      </c>
    </row>
    <row r="39" spans="1:29" s="5" customFormat="1" ht="120" customHeight="1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190</v>
      </c>
      <c r="T39" s="49" t="s">
        <v>23</v>
      </c>
      <c r="U39" s="60">
        <v>610</v>
      </c>
      <c r="V39" s="60">
        <v>1579</v>
      </c>
      <c r="W39" s="60">
        <v>0</v>
      </c>
      <c r="X39" s="77">
        <v>0</v>
      </c>
      <c r="Y39" s="77">
        <v>0</v>
      </c>
      <c r="Z39" s="60">
        <v>0</v>
      </c>
      <c r="AA39" s="60">
        <f>SUM(U39:Z39)</f>
        <v>2189</v>
      </c>
      <c r="AB39" s="49">
        <v>2016</v>
      </c>
    </row>
    <row r="40" spans="1:29" s="5" customFormat="1" ht="64.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1" t="s">
        <v>191</v>
      </c>
      <c r="T40" s="49" t="s">
        <v>23</v>
      </c>
      <c r="U40" s="60">
        <v>99</v>
      </c>
      <c r="V40" s="60">
        <v>492</v>
      </c>
      <c r="W40" s="60">
        <v>78</v>
      </c>
      <c r="X40" s="77">
        <v>60</v>
      </c>
      <c r="Y40" s="77">
        <v>80</v>
      </c>
      <c r="Z40" s="60">
        <v>75</v>
      </c>
      <c r="AA40" s="60">
        <f>SUM(U40:Z40)</f>
        <v>884</v>
      </c>
      <c r="AB40" s="49">
        <v>2020</v>
      </c>
    </row>
    <row r="41" spans="1:29" s="5" customFormat="1" ht="93.75" customHeight="1" x14ac:dyDescent="0.25">
      <c r="A41" s="4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61" t="s">
        <v>192</v>
      </c>
      <c r="T41" s="49" t="s">
        <v>23</v>
      </c>
      <c r="U41" s="60">
        <v>0</v>
      </c>
      <c r="V41" s="60">
        <v>1140</v>
      </c>
      <c r="W41" s="60">
        <v>0</v>
      </c>
      <c r="X41" s="77">
        <v>0</v>
      </c>
      <c r="Y41" s="77">
        <v>0</v>
      </c>
      <c r="Z41" s="60">
        <v>0</v>
      </c>
      <c r="AA41" s="65">
        <f>U41+V41+W41+X41+Y41+Z41</f>
        <v>1140</v>
      </c>
      <c r="AB41" s="49">
        <v>2016</v>
      </c>
    </row>
    <row r="42" spans="1:29" s="5" customFormat="1" ht="60" customHeight="1" x14ac:dyDescent="0.25">
      <c r="A42" s="4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61" t="s">
        <v>244</v>
      </c>
      <c r="T42" s="49" t="s">
        <v>23</v>
      </c>
      <c r="U42" s="60">
        <v>0</v>
      </c>
      <c r="V42" s="60">
        <v>0</v>
      </c>
      <c r="W42" s="60">
        <v>2655</v>
      </c>
      <c r="X42" s="77">
        <v>1600</v>
      </c>
      <c r="Y42" s="77">
        <v>1100</v>
      </c>
      <c r="Z42" s="60">
        <v>950</v>
      </c>
      <c r="AA42" s="65">
        <f>U42+V42+W42+X42+Y42+Z42</f>
        <v>6305</v>
      </c>
      <c r="AB42" s="49">
        <v>2020</v>
      </c>
    </row>
    <row r="43" spans="1:29" s="5" customFormat="1" ht="42" customHeight="1" x14ac:dyDescent="0.25">
      <c r="A43" s="44"/>
      <c r="B43" s="57">
        <v>0</v>
      </c>
      <c r="C43" s="57">
        <v>2</v>
      </c>
      <c r="D43" s="57">
        <v>0</v>
      </c>
      <c r="E43" s="57">
        <v>0</v>
      </c>
      <c r="F43" s="57">
        <v>1</v>
      </c>
      <c r="G43" s="57">
        <v>1</v>
      </c>
      <c r="H43" s="57">
        <v>3</v>
      </c>
      <c r="I43" s="57">
        <v>1</v>
      </c>
      <c r="J43" s="57">
        <v>0</v>
      </c>
      <c r="K43" s="57">
        <v>1</v>
      </c>
      <c r="L43" s="57">
        <v>0</v>
      </c>
      <c r="M43" s="57">
        <v>2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61" t="s">
        <v>193</v>
      </c>
      <c r="T43" s="49" t="s">
        <v>20</v>
      </c>
      <c r="U43" s="56">
        <v>674</v>
      </c>
      <c r="V43" s="56">
        <v>0</v>
      </c>
      <c r="W43" s="56">
        <v>0</v>
      </c>
      <c r="X43" s="76">
        <v>0</v>
      </c>
      <c r="Y43" s="76">
        <v>0</v>
      </c>
      <c r="Z43" s="56">
        <v>100</v>
      </c>
      <c r="AA43" s="56">
        <f>SUM(U43:Z43)</f>
        <v>774</v>
      </c>
      <c r="AB43" s="49">
        <v>2020</v>
      </c>
    </row>
    <row r="44" spans="1:29" s="5" customFormat="1" ht="30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9" t="s">
        <v>194</v>
      </c>
      <c r="T44" s="49" t="s">
        <v>23</v>
      </c>
      <c r="U44" s="49">
        <v>1</v>
      </c>
      <c r="V44" s="49">
        <v>0</v>
      </c>
      <c r="W44" s="49">
        <v>0</v>
      </c>
      <c r="X44" s="68">
        <v>0</v>
      </c>
      <c r="Y44" s="68">
        <v>0</v>
      </c>
      <c r="Z44" s="49">
        <v>1</v>
      </c>
      <c r="AA44" s="60">
        <f>SUM(U44:Z44)</f>
        <v>2</v>
      </c>
      <c r="AB44" s="49">
        <v>2020</v>
      </c>
    </row>
    <row r="45" spans="1:29" s="5" customFormat="1" ht="45" x14ac:dyDescent="0.25">
      <c r="A45" s="44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9" t="s">
        <v>259</v>
      </c>
      <c r="T45" s="49" t="s">
        <v>136</v>
      </c>
      <c r="U45" s="49">
        <v>1</v>
      </c>
      <c r="V45" s="49">
        <v>1</v>
      </c>
      <c r="W45" s="49">
        <v>1</v>
      </c>
      <c r="X45" s="68">
        <v>1</v>
      </c>
      <c r="Y45" s="68">
        <v>1</v>
      </c>
      <c r="Z45" s="49">
        <v>1</v>
      </c>
      <c r="AA45" s="49">
        <v>1</v>
      </c>
      <c r="AB45" s="49">
        <v>2020</v>
      </c>
    </row>
    <row r="46" spans="1:29" s="5" customFormat="1" ht="80.25" customHeight="1" x14ac:dyDescent="0.25">
      <c r="A46" s="44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61" t="s">
        <v>260</v>
      </c>
      <c r="T46" s="49" t="s">
        <v>22</v>
      </c>
      <c r="U46" s="56">
        <v>100</v>
      </c>
      <c r="V46" s="56">
        <v>100</v>
      </c>
      <c r="W46" s="56">
        <v>100</v>
      </c>
      <c r="X46" s="76">
        <v>100</v>
      </c>
      <c r="Y46" s="76">
        <v>100</v>
      </c>
      <c r="Z46" s="56">
        <v>100</v>
      </c>
      <c r="AA46" s="66">
        <v>100</v>
      </c>
      <c r="AB46" s="49">
        <v>2020</v>
      </c>
    </row>
    <row r="47" spans="1:29" s="5" customFormat="1" ht="46.5" customHeight="1" x14ac:dyDescent="0.25">
      <c r="A47" s="44"/>
      <c r="B47" s="57">
        <v>0</v>
      </c>
      <c r="C47" s="57">
        <v>2</v>
      </c>
      <c r="D47" s="57">
        <v>0</v>
      </c>
      <c r="E47" s="57">
        <v>0</v>
      </c>
      <c r="F47" s="57">
        <v>1</v>
      </c>
      <c r="G47" s="57">
        <v>1</v>
      </c>
      <c r="H47" s="57">
        <v>3</v>
      </c>
      <c r="I47" s="57">
        <v>1</v>
      </c>
      <c r="J47" s="57">
        <v>0</v>
      </c>
      <c r="K47" s="57">
        <v>1</v>
      </c>
      <c r="L47" s="57">
        <v>0</v>
      </c>
      <c r="M47" s="57">
        <v>2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61" t="s">
        <v>261</v>
      </c>
      <c r="T47" s="49" t="s">
        <v>20</v>
      </c>
      <c r="U47" s="72">
        <v>350</v>
      </c>
      <c r="V47" s="72">
        <v>34</v>
      </c>
      <c r="W47" s="72">
        <v>0</v>
      </c>
      <c r="X47" s="78">
        <v>0</v>
      </c>
      <c r="Y47" s="78">
        <v>0</v>
      </c>
      <c r="Z47" s="72">
        <v>35</v>
      </c>
      <c r="AA47" s="56">
        <f>SUM(U47:Z47)</f>
        <v>419</v>
      </c>
      <c r="AB47" s="49">
        <v>2020</v>
      </c>
    </row>
    <row r="48" spans="1:29" s="5" customFormat="1" ht="45" customHeight="1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262</v>
      </c>
      <c r="T48" s="49" t="s">
        <v>22</v>
      </c>
      <c r="U48" s="49">
        <v>65</v>
      </c>
      <c r="V48" s="49">
        <v>65</v>
      </c>
      <c r="W48" s="49">
        <v>62</v>
      </c>
      <c r="X48" s="68">
        <v>65</v>
      </c>
      <c r="Y48" s="68">
        <v>65</v>
      </c>
      <c r="Z48" s="49">
        <v>65</v>
      </c>
      <c r="AA48" s="49">
        <v>65</v>
      </c>
      <c r="AB48" s="49">
        <v>2020</v>
      </c>
    </row>
    <row r="49" spans="1:28" s="5" customFormat="1" ht="3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195</v>
      </c>
      <c r="T49" s="49" t="s">
        <v>23</v>
      </c>
      <c r="U49" s="49">
        <v>55</v>
      </c>
      <c r="V49" s="49">
        <v>130</v>
      </c>
      <c r="W49" s="49">
        <v>116</v>
      </c>
      <c r="X49" s="68">
        <v>150</v>
      </c>
      <c r="Y49" s="68">
        <v>55</v>
      </c>
      <c r="Z49" s="49">
        <v>55</v>
      </c>
      <c r="AA49" s="49">
        <f>SUM(U49:Z49)</f>
        <v>561</v>
      </c>
      <c r="AB49" s="49">
        <v>2020</v>
      </c>
    </row>
    <row r="50" spans="1:28" s="5" customFormat="1" ht="6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61" t="s">
        <v>263</v>
      </c>
      <c r="T50" s="49" t="s">
        <v>136</v>
      </c>
      <c r="U50" s="49">
        <v>1</v>
      </c>
      <c r="V50" s="49">
        <v>1</v>
      </c>
      <c r="W50" s="49">
        <v>1</v>
      </c>
      <c r="X50" s="68">
        <v>1</v>
      </c>
      <c r="Y50" s="68">
        <v>1</v>
      </c>
      <c r="Z50" s="49">
        <v>1</v>
      </c>
      <c r="AA50" s="49">
        <v>1</v>
      </c>
      <c r="AB50" s="49">
        <v>2020</v>
      </c>
    </row>
    <row r="51" spans="1:28" s="5" customFormat="1" ht="30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196</v>
      </c>
      <c r="T51" s="49" t="s">
        <v>23</v>
      </c>
      <c r="U51" s="49">
        <v>5</v>
      </c>
      <c r="V51" s="49">
        <v>3</v>
      </c>
      <c r="W51" s="49">
        <v>5</v>
      </c>
      <c r="X51" s="68">
        <v>5</v>
      </c>
      <c r="Y51" s="68">
        <v>5</v>
      </c>
      <c r="Z51" s="49">
        <v>5</v>
      </c>
      <c r="AA51" s="49">
        <v>30</v>
      </c>
      <c r="AB51" s="49">
        <v>2020</v>
      </c>
    </row>
    <row r="52" spans="1:28" s="5" customFormat="1" ht="30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197</v>
      </c>
      <c r="T52" s="49" t="s">
        <v>20</v>
      </c>
      <c r="U52" s="72">
        <v>50</v>
      </c>
      <c r="V52" s="72">
        <v>50</v>
      </c>
      <c r="W52" s="72">
        <v>10.5</v>
      </c>
      <c r="X52" s="78">
        <v>30</v>
      </c>
      <c r="Y52" s="78">
        <v>50</v>
      </c>
      <c r="Z52" s="72">
        <v>50</v>
      </c>
      <c r="AA52" s="72">
        <v>50</v>
      </c>
      <c r="AB52" s="49">
        <v>2020</v>
      </c>
    </row>
    <row r="53" spans="1:28" s="5" customFormat="1" ht="66" customHeight="1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9" t="s">
        <v>264</v>
      </c>
      <c r="T53" s="49" t="s">
        <v>136</v>
      </c>
      <c r="U53" s="49">
        <v>1</v>
      </c>
      <c r="V53" s="49">
        <v>1</v>
      </c>
      <c r="W53" s="49">
        <v>1</v>
      </c>
      <c r="X53" s="68">
        <v>1</v>
      </c>
      <c r="Y53" s="68">
        <v>1</v>
      </c>
      <c r="Z53" s="49">
        <v>1</v>
      </c>
      <c r="AA53" s="49">
        <v>1</v>
      </c>
      <c r="AB53" s="49">
        <v>2020</v>
      </c>
    </row>
    <row r="54" spans="1:28" s="5" customFormat="1" ht="45" x14ac:dyDescent="0.25">
      <c r="A54" s="44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9" t="s">
        <v>198</v>
      </c>
      <c r="T54" s="62" t="s">
        <v>23</v>
      </c>
      <c r="U54" s="60">
        <v>950</v>
      </c>
      <c r="V54" s="60">
        <v>840</v>
      </c>
      <c r="W54" s="60">
        <v>348</v>
      </c>
      <c r="X54" s="77">
        <v>350</v>
      </c>
      <c r="Y54" s="77">
        <v>340</v>
      </c>
      <c r="Z54" s="60">
        <v>330</v>
      </c>
      <c r="AA54" s="60">
        <f>SUM(U54:Z54)</f>
        <v>3158</v>
      </c>
      <c r="AB54" s="49">
        <v>2020</v>
      </c>
    </row>
    <row r="55" spans="1:28" s="5" customFormat="1" ht="77.25" customHeight="1" x14ac:dyDescent="0.25">
      <c r="A55" s="44"/>
      <c r="B55" s="57">
        <v>0</v>
      </c>
      <c r="C55" s="57">
        <v>2</v>
      </c>
      <c r="D55" s="57">
        <v>0</v>
      </c>
      <c r="E55" s="57">
        <v>0</v>
      </c>
      <c r="F55" s="57">
        <v>1</v>
      </c>
      <c r="G55" s="57">
        <v>1</v>
      </c>
      <c r="H55" s="57">
        <v>3</v>
      </c>
      <c r="I55" s="57">
        <v>1</v>
      </c>
      <c r="J55" s="57">
        <v>0</v>
      </c>
      <c r="K55" s="57">
        <v>1</v>
      </c>
      <c r="L55" s="57">
        <v>0</v>
      </c>
      <c r="M55" s="57">
        <v>2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61" t="s">
        <v>250</v>
      </c>
      <c r="T55" s="49" t="s">
        <v>20</v>
      </c>
      <c r="U55" s="56">
        <v>489</v>
      </c>
      <c r="V55" s="56">
        <v>320.3</v>
      </c>
      <c r="W55" s="56">
        <v>784.9</v>
      </c>
      <c r="X55" s="76">
        <v>352.4</v>
      </c>
      <c r="Y55" s="76">
        <v>201.9</v>
      </c>
      <c r="Z55" s="56">
        <v>5949.6</v>
      </c>
      <c r="AA55" s="56">
        <f>SUM(U55:Z55)</f>
        <v>8098.1</v>
      </c>
      <c r="AB55" s="49">
        <v>2020</v>
      </c>
    </row>
    <row r="56" spans="1:28" s="5" customFormat="1" ht="45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61" t="s">
        <v>199</v>
      </c>
      <c r="T56" s="62" t="s">
        <v>23</v>
      </c>
      <c r="U56" s="60">
        <v>15</v>
      </c>
      <c r="V56" s="60">
        <v>15</v>
      </c>
      <c r="W56" s="60">
        <v>15</v>
      </c>
      <c r="X56" s="77">
        <v>2</v>
      </c>
      <c r="Y56" s="77">
        <v>15</v>
      </c>
      <c r="Z56" s="60">
        <v>15</v>
      </c>
      <c r="AA56" s="60">
        <f>SUM(U56:Z56)</f>
        <v>77</v>
      </c>
      <c r="AB56" s="49">
        <v>2020</v>
      </c>
    </row>
    <row r="57" spans="1:28" s="5" customFormat="1" ht="36.75" customHeight="1" x14ac:dyDescent="0.25">
      <c r="A57" s="44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61" t="s">
        <v>200</v>
      </c>
      <c r="T57" s="49" t="s">
        <v>22</v>
      </c>
      <c r="U57" s="60">
        <v>100</v>
      </c>
      <c r="V57" s="60">
        <v>100</v>
      </c>
      <c r="W57" s="60">
        <v>100</v>
      </c>
      <c r="X57" s="77">
        <v>100</v>
      </c>
      <c r="Y57" s="77">
        <v>100</v>
      </c>
      <c r="Z57" s="60">
        <v>100</v>
      </c>
      <c r="AA57" s="60">
        <v>100</v>
      </c>
      <c r="AB57" s="49">
        <v>2020</v>
      </c>
    </row>
    <row r="58" spans="1:28" s="5" customFormat="1" ht="88.5" customHeight="1" x14ac:dyDescent="0.25">
      <c r="A58" s="44"/>
      <c r="B58" s="57">
        <v>0</v>
      </c>
      <c r="C58" s="57">
        <v>2</v>
      </c>
      <c r="D58" s="57">
        <v>0</v>
      </c>
      <c r="E58" s="57">
        <v>0</v>
      </c>
      <c r="F58" s="57">
        <v>1</v>
      </c>
      <c r="G58" s="57">
        <v>1</v>
      </c>
      <c r="H58" s="57">
        <v>3</v>
      </c>
      <c r="I58" s="57">
        <v>1</v>
      </c>
      <c r="J58" s="57">
        <v>0</v>
      </c>
      <c r="K58" s="57">
        <v>1</v>
      </c>
      <c r="L58" s="57">
        <v>0</v>
      </c>
      <c r="M58" s="57">
        <v>2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61" t="s">
        <v>201</v>
      </c>
      <c r="T58" s="49" t="s">
        <v>20</v>
      </c>
      <c r="U58" s="72">
        <v>406</v>
      </c>
      <c r="V58" s="72">
        <v>548</v>
      </c>
      <c r="W58" s="72">
        <v>1002</v>
      </c>
      <c r="X58" s="76">
        <v>625.4</v>
      </c>
      <c r="Y58" s="78">
        <v>648</v>
      </c>
      <c r="Z58" s="72">
        <v>1500</v>
      </c>
      <c r="AA58" s="64">
        <f>SUM(U58:Z58)</f>
        <v>4729.3999999999996</v>
      </c>
      <c r="AB58" s="49">
        <v>2020</v>
      </c>
    </row>
    <row r="59" spans="1:28" s="5" customFormat="1" ht="45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9" t="s">
        <v>265</v>
      </c>
      <c r="T59" s="49" t="s">
        <v>23</v>
      </c>
      <c r="U59" s="62">
        <v>190</v>
      </c>
      <c r="V59" s="49">
        <v>400</v>
      </c>
      <c r="W59" s="49">
        <v>470</v>
      </c>
      <c r="X59" s="68">
        <v>350</v>
      </c>
      <c r="Y59" s="68">
        <v>300</v>
      </c>
      <c r="Z59" s="62">
        <v>300</v>
      </c>
      <c r="AA59" s="60">
        <f>SUM(U59:Z59)</f>
        <v>2010</v>
      </c>
      <c r="AB59" s="49">
        <v>2020</v>
      </c>
    </row>
    <row r="60" spans="1:28" s="5" customFormat="1" ht="30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9" t="s">
        <v>202</v>
      </c>
      <c r="T60" s="49" t="s">
        <v>23</v>
      </c>
      <c r="U60" s="60">
        <v>200</v>
      </c>
      <c r="V60" s="60">
        <v>350</v>
      </c>
      <c r="W60" s="60">
        <v>370</v>
      </c>
      <c r="X60" s="77">
        <v>300</v>
      </c>
      <c r="Y60" s="77">
        <v>200</v>
      </c>
      <c r="Z60" s="60">
        <v>200</v>
      </c>
      <c r="AA60" s="60">
        <f>SUM(U60:Z60)</f>
        <v>1620</v>
      </c>
      <c r="AB60" s="49">
        <v>2020</v>
      </c>
    </row>
    <row r="61" spans="1:28" s="5" customFormat="1" ht="30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9" t="s">
        <v>203</v>
      </c>
      <c r="T61" s="49" t="s">
        <v>23</v>
      </c>
      <c r="U61" s="62">
        <v>10</v>
      </c>
      <c r="V61" s="49">
        <v>12</v>
      </c>
      <c r="W61" s="49">
        <v>9</v>
      </c>
      <c r="X61" s="68">
        <v>15</v>
      </c>
      <c r="Y61" s="68">
        <v>12</v>
      </c>
      <c r="Z61" s="62">
        <v>12</v>
      </c>
      <c r="AA61" s="49">
        <f>SUM(U61:Z61)</f>
        <v>70</v>
      </c>
      <c r="AB61" s="49">
        <v>2020</v>
      </c>
    </row>
    <row r="62" spans="1:28" s="5" customFormat="1" ht="30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204</v>
      </c>
      <c r="T62" s="49" t="s">
        <v>23</v>
      </c>
      <c r="U62" s="62">
        <v>480</v>
      </c>
      <c r="V62" s="49">
        <v>70</v>
      </c>
      <c r="W62" s="49">
        <v>70</v>
      </c>
      <c r="X62" s="68">
        <v>70</v>
      </c>
      <c r="Y62" s="68">
        <v>70</v>
      </c>
      <c r="Z62" s="62">
        <v>70</v>
      </c>
      <c r="AA62" s="49">
        <f t="shared" ref="AA62:AA63" si="0">SUM(U62:Z62)</f>
        <v>830</v>
      </c>
      <c r="AB62" s="49">
        <v>2020</v>
      </c>
    </row>
    <row r="63" spans="1:28" s="5" customFormat="1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205</v>
      </c>
      <c r="T63" s="49" t="s">
        <v>23</v>
      </c>
      <c r="U63" s="62">
        <v>5</v>
      </c>
      <c r="V63" s="49">
        <v>0</v>
      </c>
      <c r="W63" s="49">
        <v>0</v>
      </c>
      <c r="X63" s="68">
        <v>5</v>
      </c>
      <c r="Y63" s="68">
        <v>5</v>
      </c>
      <c r="Z63" s="62">
        <v>5</v>
      </c>
      <c r="AA63" s="49">
        <f t="shared" si="0"/>
        <v>20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266</v>
      </c>
      <c r="T64" s="49" t="s">
        <v>23</v>
      </c>
      <c r="U64" s="62">
        <v>2</v>
      </c>
      <c r="V64" s="49">
        <v>7</v>
      </c>
      <c r="W64" s="49">
        <v>1</v>
      </c>
      <c r="X64" s="68">
        <v>2</v>
      </c>
      <c r="Y64" s="68">
        <v>2</v>
      </c>
      <c r="Z64" s="62">
        <v>2</v>
      </c>
      <c r="AA64" s="49">
        <f>SUM(U64:Z64)</f>
        <v>16</v>
      </c>
      <c r="AB64" s="49">
        <v>2020</v>
      </c>
    </row>
    <row r="65" spans="1:28" s="5" customFormat="1" ht="30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206</v>
      </c>
      <c r="T65" s="49" t="s">
        <v>23</v>
      </c>
      <c r="U65" s="62">
        <v>0</v>
      </c>
      <c r="V65" s="49">
        <v>60</v>
      </c>
      <c r="W65" s="49">
        <v>35</v>
      </c>
      <c r="X65" s="68">
        <v>29</v>
      </c>
      <c r="Y65" s="68">
        <v>20</v>
      </c>
      <c r="Z65" s="62">
        <v>20</v>
      </c>
      <c r="AA65" s="49">
        <f>SUM(U65:Z65)</f>
        <v>164</v>
      </c>
      <c r="AB65" s="49">
        <v>2020</v>
      </c>
    </row>
    <row r="66" spans="1:28" s="5" customFormat="1" ht="69" customHeight="1" x14ac:dyDescent="0.25">
      <c r="A66" s="44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9" t="s">
        <v>249</v>
      </c>
      <c r="T66" s="49" t="s">
        <v>23</v>
      </c>
      <c r="U66" s="62">
        <v>0</v>
      </c>
      <c r="V66" s="49">
        <v>250</v>
      </c>
      <c r="W66" s="49">
        <v>240</v>
      </c>
      <c r="X66" s="68">
        <v>250</v>
      </c>
      <c r="Y66" s="68">
        <v>100</v>
      </c>
      <c r="Z66" s="62">
        <v>100</v>
      </c>
      <c r="AA66" s="49">
        <f>SUM(U66:Z66)</f>
        <v>940</v>
      </c>
      <c r="AB66" s="49">
        <v>2020</v>
      </c>
    </row>
    <row r="67" spans="1:28" s="5" customFormat="1" ht="60" x14ac:dyDescent="0.25">
      <c r="A67" s="44"/>
      <c r="B67" s="57"/>
      <c r="C67" s="57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61" t="s">
        <v>207</v>
      </c>
      <c r="T67" s="49" t="s">
        <v>23</v>
      </c>
      <c r="U67" s="49">
        <v>0</v>
      </c>
      <c r="V67" s="49">
        <v>70</v>
      </c>
      <c r="W67" s="49">
        <v>40</v>
      </c>
      <c r="X67" s="68">
        <v>10</v>
      </c>
      <c r="Y67" s="68">
        <v>20</v>
      </c>
      <c r="Z67" s="49">
        <v>20</v>
      </c>
      <c r="AA67" s="49">
        <f>SUM(U67:Z67)</f>
        <v>160</v>
      </c>
      <c r="AB67" s="49">
        <v>2020</v>
      </c>
    </row>
    <row r="68" spans="1:28" s="5" customFormat="1" ht="85.5" x14ac:dyDescent="0.25">
      <c r="A68" s="44"/>
      <c r="B68" s="57">
        <v>0</v>
      </c>
      <c r="C68" s="57">
        <v>2</v>
      </c>
      <c r="D68" s="57">
        <v>0</v>
      </c>
      <c r="E68" s="57">
        <v>0</v>
      </c>
      <c r="F68" s="57">
        <v>1</v>
      </c>
      <c r="G68" s="57">
        <v>1</v>
      </c>
      <c r="H68" s="57">
        <v>3</v>
      </c>
      <c r="I68" s="57">
        <v>1</v>
      </c>
      <c r="J68" s="57">
        <v>0</v>
      </c>
      <c r="K68" s="57">
        <v>1</v>
      </c>
      <c r="L68" s="57">
        <v>0</v>
      </c>
      <c r="M68" s="57">
        <v>3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5" t="s">
        <v>208</v>
      </c>
      <c r="T68" s="49" t="s">
        <v>20</v>
      </c>
      <c r="U68" s="56">
        <f>U83</f>
        <v>185</v>
      </c>
      <c r="V68" s="56">
        <v>0</v>
      </c>
      <c r="W68" s="56">
        <f t="shared" ref="W68" si="1">W83</f>
        <v>0</v>
      </c>
      <c r="X68" s="76">
        <v>0</v>
      </c>
      <c r="Y68" s="76">
        <v>0</v>
      </c>
      <c r="Z68" s="56">
        <v>0</v>
      </c>
      <c r="AA68" s="56">
        <f>SUM(U68:Z68)</f>
        <v>185</v>
      </c>
      <c r="AB68" s="49">
        <v>2020</v>
      </c>
    </row>
    <row r="69" spans="1:28" s="5" customFormat="1" ht="60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61" t="s">
        <v>209</v>
      </c>
      <c r="T69" s="49" t="s">
        <v>22</v>
      </c>
      <c r="U69" s="49">
        <v>100</v>
      </c>
      <c r="V69" s="49">
        <v>100</v>
      </c>
      <c r="W69" s="49">
        <v>100</v>
      </c>
      <c r="X69" s="68">
        <v>100</v>
      </c>
      <c r="Y69" s="68">
        <v>100</v>
      </c>
      <c r="Z69" s="49">
        <v>100</v>
      </c>
      <c r="AA69" s="49">
        <v>100</v>
      </c>
      <c r="AB69" s="49">
        <v>2020</v>
      </c>
    </row>
    <row r="70" spans="1:28" s="5" customFormat="1" ht="60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267</v>
      </c>
      <c r="T70" s="49" t="s">
        <v>22</v>
      </c>
      <c r="U70" s="49">
        <v>83</v>
      </c>
      <c r="V70" s="49">
        <v>5</v>
      </c>
      <c r="W70" s="49">
        <v>0</v>
      </c>
      <c r="X70" s="68">
        <v>0</v>
      </c>
      <c r="Y70" s="68">
        <v>100</v>
      </c>
      <c r="Z70" s="49">
        <v>100</v>
      </c>
      <c r="AA70" s="49">
        <v>98</v>
      </c>
      <c r="AB70" s="49">
        <v>2020</v>
      </c>
    </row>
    <row r="71" spans="1:28" s="5" customFormat="1" ht="62.25" customHeight="1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268</v>
      </c>
      <c r="T71" s="49" t="s">
        <v>136</v>
      </c>
      <c r="U71" s="49">
        <v>1</v>
      </c>
      <c r="V71" s="49">
        <v>1</v>
      </c>
      <c r="W71" s="49">
        <v>1</v>
      </c>
      <c r="X71" s="68">
        <v>1</v>
      </c>
      <c r="Y71" s="68">
        <v>1</v>
      </c>
      <c r="Z71" s="49">
        <v>1</v>
      </c>
      <c r="AA71" s="49">
        <v>1</v>
      </c>
      <c r="AB71" s="49">
        <v>2020</v>
      </c>
    </row>
    <row r="72" spans="1:28" s="5" customFormat="1" ht="55.5" customHeight="1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210</v>
      </c>
      <c r="T72" s="49" t="s">
        <v>23</v>
      </c>
      <c r="U72" s="49">
        <v>13</v>
      </c>
      <c r="V72" s="49">
        <v>13</v>
      </c>
      <c r="W72" s="49">
        <v>13</v>
      </c>
      <c r="X72" s="68">
        <v>13</v>
      </c>
      <c r="Y72" s="68">
        <v>13</v>
      </c>
      <c r="Z72" s="49">
        <v>13</v>
      </c>
      <c r="AA72" s="49">
        <f>SUM(U72:Z72)</f>
        <v>78</v>
      </c>
      <c r="AB72" s="49">
        <v>2020</v>
      </c>
    </row>
    <row r="73" spans="1:28" s="5" customFormat="1" ht="45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211</v>
      </c>
      <c r="T73" s="49" t="s">
        <v>136</v>
      </c>
      <c r="U73" s="49">
        <v>1</v>
      </c>
      <c r="V73" s="49">
        <v>1</v>
      </c>
      <c r="W73" s="49">
        <v>0</v>
      </c>
      <c r="X73" s="68">
        <v>0</v>
      </c>
      <c r="Y73" s="68">
        <v>0</v>
      </c>
      <c r="Z73" s="68">
        <v>0</v>
      </c>
      <c r="AA73" s="49">
        <v>1</v>
      </c>
      <c r="AB73" s="49">
        <v>2020</v>
      </c>
    </row>
    <row r="74" spans="1:28" s="5" customFormat="1" ht="42" customHeight="1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9" t="s">
        <v>212</v>
      </c>
      <c r="T74" s="49" t="s">
        <v>23</v>
      </c>
      <c r="U74" s="62">
        <v>10</v>
      </c>
      <c r="V74" s="49">
        <v>5</v>
      </c>
      <c r="W74" s="49">
        <v>0</v>
      </c>
      <c r="X74" s="68">
        <v>0</v>
      </c>
      <c r="Y74" s="68">
        <v>0</v>
      </c>
      <c r="Z74" s="68">
        <v>0</v>
      </c>
      <c r="AA74" s="49">
        <f>SUM(U74:Z74)</f>
        <v>15</v>
      </c>
      <c r="AB74" s="49">
        <v>2020</v>
      </c>
    </row>
    <row r="75" spans="1:28" s="5" customFormat="1" ht="98.25" customHeight="1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61" t="s">
        <v>213</v>
      </c>
      <c r="T75" s="49" t="s">
        <v>136</v>
      </c>
      <c r="U75" s="49">
        <v>1</v>
      </c>
      <c r="V75" s="49">
        <v>1</v>
      </c>
      <c r="W75" s="49">
        <v>1</v>
      </c>
      <c r="X75" s="68">
        <v>1</v>
      </c>
      <c r="Y75" s="68">
        <v>1</v>
      </c>
      <c r="Z75" s="49">
        <v>1</v>
      </c>
      <c r="AA75" s="49">
        <v>1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214</v>
      </c>
      <c r="T76" s="49" t="s">
        <v>22</v>
      </c>
      <c r="U76" s="49">
        <v>100</v>
      </c>
      <c r="V76" s="49">
        <v>100</v>
      </c>
      <c r="W76" s="49">
        <v>100</v>
      </c>
      <c r="X76" s="68">
        <v>100</v>
      </c>
      <c r="Y76" s="68">
        <v>100</v>
      </c>
      <c r="Z76" s="49">
        <v>100</v>
      </c>
      <c r="AA76" s="49">
        <v>100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269</v>
      </c>
      <c r="T77" s="49" t="s">
        <v>22</v>
      </c>
      <c r="U77" s="62">
        <v>90</v>
      </c>
      <c r="V77" s="49">
        <v>0</v>
      </c>
      <c r="W77" s="49">
        <v>0</v>
      </c>
      <c r="X77" s="68">
        <v>0</v>
      </c>
      <c r="Y77" s="68">
        <v>0</v>
      </c>
      <c r="Z77" s="62">
        <v>0</v>
      </c>
      <c r="AA77" s="62">
        <v>90</v>
      </c>
      <c r="AB77" s="49">
        <v>2020</v>
      </c>
    </row>
    <row r="78" spans="1:28" s="5" customFormat="1" ht="4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215</v>
      </c>
      <c r="T78" s="49" t="s">
        <v>136</v>
      </c>
      <c r="U78" s="49">
        <v>1</v>
      </c>
      <c r="V78" s="49">
        <v>1</v>
      </c>
      <c r="W78" s="49">
        <v>1</v>
      </c>
      <c r="X78" s="68">
        <v>0</v>
      </c>
      <c r="Y78" s="68">
        <v>1</v>
      </c>
      <c r="Z78" s="49">
        <v>1</v>
      </c>
      <c r="AA78" s="49">
        <v>1</v>
      </c>
      <c r="AB78" s="49">
        <v>2020</v>
      </c>
    </row>
    <row r="79" spans="1:28" s="5" customFormat="1" ht="45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270</v>
      </c>
      <c r="T79" s="49" t="s">
        <v>22</v>
      </c>
      <c r="U79" s="62">
        <v>80</v>
      </c>
      <c r="V79" s="49">
        <v>65</v>
      </c>
      <c r="W79" s="49">
        <v>100</v>
      </c>
      <c r="X79" s="68">
        <v>0</v>
      </c>
      <c r="Y79" s="68">
        <v>100</v>
      </c>
      <c r="Z79" s="62">
        <v>100</v>
      </c>
      <c r="AA79" s="62">
        <v>100</v>
      </c>
      <c r="AB79" s="49">
        <v>2020</v>
      </c>
    </row>
    <row r="80" spans="1:28" s="5" customFormat="1" ht="60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271</v>
      </c>
      <c r="T80" s="49" t="s">
        <v>136</v>
      </c>
      <c r="U80" s="49">
        <v>1</v>
      </c>
      <c r="V80" s="49">
        <v>1</v>
      </c>
      <c r="W80" s="49">
        <v>1</v>
      </c>
      <c r="X80" s="68">
        <v>1</v>
      </c>
      <c r="Y80" s="68">
        <v>1</v>
      </c>
      <c r="Z80" s="49">
        <v>1</v>
      </c>
      <c r="AA80" s="49">
        <v>1</v>
      </c>
      <c r="AB80" s="49">
        <v>2020</v>
      </c>
    </row>
    <row r="81" spans="1:28" s="5" customFormat="1" ht="45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216</v>
      </c>
      <c r="T81" s="49" t="s">
        <v>22</v>
      </c>
      <c r="U81" s="49">
        <v>100</v>
      </c>
      <c r="V81" s="49">
        <v>100</v>
      </c>
      <c r="W81" s="49">
        <v>100</v>
      </c>
      <c r="X81" s="68">
        <v>100</v>
      </c>
      <c r="Y81" s="68">
        <v>100</v>
      </c>
      <c r="Z81" s="49">
        <v>100</v>
      </c>
      <c r="AA81" s="49">
        <v>100</v>
      </c>
      <c r="AB81" s="49">
        <v>2020</v>
      </c>
    </row>
    <row r="82" spans="1:28" s="5" customFormat="1" ht="45" x14ac:dyDescent="0.25">
      <c r="A82" s="44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9" t="s">
        <v>272</v>
      </c>
      <c r="T82" s="49" t="s">
        <v>22</v>
      </c>
      <c r="U82" s="62">
        <v>100</v>
      </c>
      <c r="V82" s="49">
        <v>0</v>
      </c>
      <c r="W82" s="49">
        <v>0</v>
      </c>
      <c r="X82" s="68">
        <v>0</v>
      </c>
      <c r="Y82" s="68">
        <v>0</v>
      </c>
      <c r="Z82" s="62">
        <v>0</v>
      </c>
      <c r="AA82" s="62">
        <v>100</v>
      </c>
      <c r="AB82" s="49">
        <v>2020</v>
      </c>
    </row>
    <row r="83" spans="1:28" s="5" customFormat="1" ht="45" x14ac:dyDescent="0.25">
      <c r="A83" s="44"/>
      <c r="B83" s="57">
        <v>0</v>
      </c>
      <c r="C83" s="57">
        <v>2</v>
      </c>
      <c r="D83" s="57">
        <v>0</v>
      </c>
      <c r="E83" s="57">
        <v>0</v>
      </c>
      <c r="F83" s="57">
        <v>1</v>
      </c>
      <c r="G83" s="57">
        <v>1</v>
      </c>
      <c r="H83" s="57">
        <v>3</v>
      </c>
      <c r="I83" s="57">
        <v>1</v>
      </c>
      <c r="J83" s="57">
        <v>0</v>
      </c>
      <c r="K83" s="57">
        <v>1</v>
      </c>
      <c r="L83" s="57">
        <v>0</v>
      </c>
      <c r="M83" s="57">
        <v>3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61" t="s">
        <v>217</v>
      </c>
      <c r="T83" s="49" t="s">
        <v>20</v>
      </c>
      <c r="U83" s="56">
        <v>185</v>
      </c>
      <c r="V83" s="56">
        <v>0</v>
      </c>
      <c r="W83" s="56">
        <v>0</v>
      </c>
      <c r="X83" s="76">
        <v>0</v>
      </c>
      <c r="Y83" s="76">
        <v>0</v>
      </c>
      <c r="Z83" s="56">
        <v>0</v>
      </c>
      <c r="AA83" s="56">
        <f>SUM(U83:Z83)</f>
        <v>185</v>
      </c>
      <c r="AB83" s="49">
        <v>2020</v>
      </c>
    </row>
    <row r="84" spans="1:28" s="5" customFormat="1" ht="45" x14ac:dyDescent="0.25">
      <c r="A84" s="44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9" t="s">
        <v>273</v>
      </c>
      <c r="T84" s="49" t="s">
        <v>23</v>
      </c>
      <c r="U84" s="49">
        <v>1</v>
      </c>
      <c r="V84" s="49">
        <v>0</v>
      </c>
      <c r="W84" s="49">
        <v>0</v>
      </c>
      <c r="X84" s="68">
        <v>1</v>
      </c>
      <c r="Y84" s="68">
        <v>1</v>
      </c>
      <c r="Z84" s="49">
        <v>1</v>
      </c>
      <c r="AA84" s="49">
        <f>SUM(U84:Z84)</f>
        <v>4</v>
      </c>
      <c r="AB84" s="49">
        <v>2020</v>
      </c>
    </row>
    <row r="85" spans="1:28" s="5" customFormat="1" ht="32.25" customHeight="1" x14ac:dyDescent="0.25">
      <c r="A85" s="44"/>
      <c r="B85" s="54">
        <v>0</v>
      </c>
      <c r="C85" s="54">
        <v>2</v>
      </c>
      <c r="D85" s="54">
        <v>0</v>
      </c>
      <c r="E85" s="54">
        <v>0</v>
      </c>
      <c r="F85" s="54">
        <v>4</v>
      </c>
      <c r="G85" s="54">
        <v>1</v>
      </c>
      <c r="H85" s="54">
        <v>2</v>
      </c>
      <c r="I85" s="54">
        <v>1</v>
      </c>
      <c r="J85" s="54">
        <v>0</v>
      </c>
      <c r="K85" s="54">
        <v>2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5" t="s">
        <v>218</v>
      </c>
      <c r="T85" s="49" t="s">
        <v>20</v>
      </c>
      <c r="U85" s="56">
        <v>2963.4</v>
      </c>
      <c r="V85" s="56">
        <f t="shared" ref="V85:W85" si="2">V86</f>
        <v>1290.3000000000002</v>
      </c>
      <c r="W85" s="56">
        <f t="shared" si="2"/>
        <v>2057.9</v>
      </c>
      <c r="X85" s="76">
        <f>X86</f>
        <v>1216.5</v>
      </c>
      <c r="Y85" s="76">
        <f>Y86</f>
        <v>3000</v>
      </c>
      <c r="Z85" s="56">
        <f>Z86</f>
        <v>2300</v>
      </c>
      <c r="AA85" s="56">
        <f t="shared" ref="AA85:AA86" si="3">SUM(U85:Z85)</f>
        <v>12828.1</v>
      </c>
      <c r="AB85" s="49">
        <v>2020</v>
      </c>
    </row>
    <row r="86" spans="1:28" s="5" customFormat="1" ht="28.5" x14ac:dyDescent="0.25">
      <c r="A86" s="44"/>
      <c r="B86" s="54">
        <v>0</v>
      </c>
      <c r="C86" s="54">
        <v>2</v>
      </c>
      <c r="D86" s="54">
        <v>0</v>
      </c>
      <c r="E86" s="54">
        <v>0</v>
      </c>
      <c r="F86" s="54">
        <v>4</v>
      </c>
      <c r="G86" s="54">
        <v>1</v>
      </c>
      <c r="H86" s="54">
        <v>2</v>
      </c>
      <c r="I86" s="54">
        <v>1</v>
      </c>
      <c r="J86" s="54">
        <v>0</v>
      </c>
      <c r="K86" s="54">
        <v>2</v>
      </c>
      <c r="L86" s="54">
        <v>0</v>
      </c>
      <c r="M86" s="54">
        <v>1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5" t="s">
        <v>219</v>
      </c>
      <c r="T86" s="49" t="s">
        <v>20</v>
      </c>
      <c r="U86" s="64">
        <v>2963.4</v>
      </c>
      <c r="V86" s="56">
        <f>V89+V99+V108</f>
        <v>1290.3000000000002</v>
      </c>
      <c r="W86" s="56">
        <f>W89+W99+W108</f>
        <v>2057.9</v>
      </c>
      <c r="X86" s="76">
        <f>X89+X99+X108</f>
        <v>1216.5</v>
      </c>
      <c r="Y86" s="76">
        <f>Y89+Y99+Y108</f>
        <v>3000</v>
      </c>
      <c r="Z86" s="56">
        <f>Z89+Z99+Z108</f>
        <v>2300</v>
      </c>
      <c r="AA86" s="56">
        <f t="shared" si="3"/>
        <v>12828.1</v>
      </c>
      <c r="AB86" s="49">
        <v>2020</v>
      </c>
    </row>
    <row r="87" spans="1:28" s="5" customFormat="1" ht="70.5" customHeight="1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220</v>
      </c>
      <c r="T87" s="49" t="s">
        <v>22</v>
      </c>
      <c r="U87" s="49">
        <v>100</v>
      </c>
      <c r="V87" s="49">
        <v>100</v>
      </c>
      <c r="W87" s="49">
        <v>112</v>
      </c>
      <c r="X87" s="68">
        <v>100</v>
      </c>
      <c r="Y87" s="68">
        <v>100</v>
      </c>
      <c r="Z87" s="49">
        <v>100</v>
      </c>
      <c r="AA87" s="49">
        <v>100</v>
      </c>
      <c r="AB87" s="49">
        <v>2020</v>
      </c>
    </row>
    <row r="88" spans="1:28" s="5" customFormat="1" ht="72" customHeight="1" x14ac:dyDescent="0.25">
      <c r="A88" s="44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9" t="s">
        <v>221</v>
      </c>
      <c r="T88" s="49" t="s">
        <v>22</v>
      </c>
      <c r="U88" s="49">
        <v>100</v>
      </c>
      <c r="V88" s="49">
        <v>60</v>
      </c>
      <c r="W88" s="49">
        <v>125</v>
      </c>
      <c r="X88" s="68">
        <v>100</v>
      </c>
      <c r="Y88" s="68">
        <v>100</v>
      </c>
      <c r="Z88" s="49">
        <v>100</v>
      </c>
      <c r="AA88" s="49">
        <v>100</v>
      </c>
      <c r="AB88" s="49">
        <v>2020</v>
      </c>
    </row>
    <row r="89" spans="1:28" s="5" customFormat="1" ht="45" x14ac:dyDescent="0.25">
      <c r="A89" s="44"/>
      <c r="B89" s="57">
        <v>0</v>
      </c>
      <c r="C89" s="57">
        <v>2</v>
      </c>
      <c r="D89" s="57">
        <v>0</v>
      </c>
      <c r="E89" s="57">
        <v>0</v>
      </c>
      <c r="F89" s="57">
        <v>4</v>
      </c>
      <c r="G89" s="57">
        <v>1</v>
      </c>
      <c r="H89" s="57">
        <v>2</v>
      </c>
      <c r="I89" s="57">
        <v>1</v>
      </c>
      <c r="J89" s="57">
        <v>0</v>
      </c>
      <c r="K89" s="57">
        <v>2</v>
      </c>
      <c r="L89" s="57">
        <v>0</v>
      </c>
      <c r="M89" s="57">
        <v>1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61" t="s">
        <v>222</v>
      </c>
      <c r="T89" s="49" t="s">
        <v>20</v>
      </c>
      <c r="U89" s="72">
        <v>121</v>
      </c>
      <c r="V89" s="72">
        <v>215.8</v>
      </c>
      <c r="W89" s="72">
        <v>174.9</v>
      </c>
      <c r="X89" s="78">
        <v>180</v>
      </c>
      <c r="Y89" s="78">
        <v>180</v>
      </c>
      <c r="Z89" s="72">
        <v>200</v>
      </c>
      <c r="AA89" s="72">
        <f>SUM(U89:Z89)</f>
        <v>1071.7</v>
      </c>
      <c r="AB89" s="49">
        <v>2020</v>
      </c>
    </row>
    <row r="90" spans="1:28" s="5" customFormat="1" ht="30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223</v>
      </c>
      <c r="T90" s="49" t="s">
        <v>23</v>
      </c>
      <c r="U90" s="49">
        <v>20</v>
      </c>
      <c r="V90" s="49">
        <v>8</v>
      </c>
      <c r="W90" s="49">
        <v>37</v>
      </c>
      <c r="X90" s="68">
        <v>25</v>
      </c>
      <c r="Y90" s="68">
        <v>10</v>
      </c>
      <c r="Z90" s="49">
        <v>10</v>
      </c>
      <c r="AA90" s="49">
        <f>SUM(U90:Z90)</f>
        <v>110</v>
      </c>
      <c r="AB90" s="49">
        <v>2020</v>
      </c>
    </row>
    <row r="91" spans="1:28" s="5" customFormat="1" ht="30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224</v>
      </c>
      <c r="T91" s="49" t="s">
        <v>23</v>
      </c>
      <c r="U91" s="49">
        <v>50</v>
      </c>
      <c r="V91" s="49">
        <v>71</v>
      </c>
      <c r="W91" s="49">
        <v>27</v>
      </c>
      <c r="X91" s="68">
        <v>40</v>
      </c>
      <c r="Y91" s="68">
        <v>20</v>
      </c>
      <c r="Z91" s="49">
        <v>20</v>
      </c>
      <c r="AA91" s="49">
        <f>SUM(U91:Z91)</f>
        <v>228</v>
      </c>
      <c r="AB91" s="49">
        <v>2020</v>
      </c>
    </row>
    <row r="92" spans="1:28" s="5" customFormat="1" ht="60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225</v>
      </c>
      <c r="T92" s="49" t="s">
        <v>136</v>
      </c>
      <c r="U92" s="49">
        <v>1</v>
      </c>
      <c r="V92" s="49">
        <v>1</v>
      </c>
      <c r="W92" s="49">
        <v>1</v>
      </c>
      <c r="X92" s="68">
        <v>1</v>
      </c>
      <c r="Y92" s="68">
        <v>1</v>
      </c>
      <c r="Z92" s="49">
        <v>1</v>
      </c>
      <c r="AA92" s="49">
        <v>1</v>
      </c>
      <c r="AB92" s="49">
        <v>2020</v>
      </c>
    </row>
    <row r="93" spans="1:28" s="5" customFormat="1" ht="70.5" customHeight="1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226</v>
      </c>
      <c r="T93" s="62" t="s">
        <v>22</v>
      </c>
      <c r="U93" s="62">
        <v>75</v>
      </c>
      <c r="V93" s="49">
        <v>75</v>
      </c>
      <c r="W93" s="49">
        <v>42</v>
      </c>
      <c r="X93" s="68">
        <v>50</v>
      </c>
      <c r="Y93" s="68">
        <v>65</v>
      </c>
      <c r="Z93" s="62">
        <v>65</v>
      </c>
      <c r="AA93" s="49">
        <v>65</v>
      </c>
      <c r="AB93" s="49">
        <v>2020</v>
      </c>
    </row>
    <row r="94" spans="1:28" s="5" customFormat="1" ht="30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228</v>
      </c>
      <c r="T94" s="49" t="s">
        <v>136</v>
      </c>
      <c r="U94" s="49">
        <v>1</v>
      </c>
      <c r="V94" s="49">
        <v>1</v>
      </c>
      <c r="W94" s="49">
        <v>1</v>
      </c>
      <c r="X94" s="68">
        <v>1</v>
      </c>
      <c r="Y94" s="68">
        <v>1</v>
      </c>
      <c r="Z94" s="49">
        <v>1</v>
      </c>
      <c r="AA94" s="49">
        <v>1</v>
      </c>
      <c r="AB94" s="49">
        <v>2020</v>
      </c>
    </row>
    <row r="95" spans="1:28" s="5" customFormat="1" ht="3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227</v>
      </c>
      <c r="T95" s="49" t="s">
        <v>26</v>
      </c>
      <c r="U95" s="49">
        <v>208</v>
      </c>
      <c r="V95" s="49">
        <v>57</v>
      </c>
      <c r="W95" s="49">
        <v>59.2</v>
      </c>
      <c r="X95" s="68">
        <v>25.7</v>
      </c>
      <c r="Y95" s="68">
        <v>214</v>
      </c>
      <c r="Z95" s="49">
        <v>214</v>
      </c>
      <c r="AA95" s="67">
        <v>214</v>
      </c>
      <c r="AB95" s="49">
        <v>2020</v>
      </c>
    </row>
    <row r="96" spans="1:28" s="5" customFormat="1" ht="30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229</v>
      </c>
      <c r="T96" s="49" t="s">
        <v>26</v>
      </c>
      <c r="U96" s="49">
        <v>430</v>
      </c>
      <c r="V96" s="49">
        <v>730</v>
      </c>
      <c r="W96" s="49">
        <v>149.5</v>
      </c>
      <c r="X96" s="68">
        <v>248.2</v>
      </c>
      <c r="Y96" s="68">
        <v>430</v>
      </c>
      <c r="Z96" s="49">
        <v>430</v>
      </c>
      <c r="AA96" s="67">
        <v>430</v>
      </c>
      <c r="AB96" s="49">
        <v>2020</v>
      </c>
    </row>
    <row r="97" spans="1:29" s="5" customFormat="1" ht="45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9" t="s">
        <v>230</v>
      </c>
      <c r="T97" s="49" t="s">
        <v>136</v>
      </c>
      <c r="U97" s="49">
        <v>1</v>
      </c>
      <c r="V97" s="49">
        <v>1</v>
      </c>
      <c r="W97" s="49">
        <v>1</v>
      </c>
      <c r="X97" s="68">
        <v>1</v>
      </c>
      <c r="Y97" s="68">
        <v>1</v>
      </c>
      <c r="Z97" s="49">
        <v>1</v>
      </c>
      <c r="AA97" s="49">
        <v>1</v>
      </c>
      <c r="AB97" s="49">
        <v>2020</v>
      </c>
    </row>
    <row r="98" spans="1:29" s="5" customFormat="1" ht="30" x14ac:dyDescent="0.25">
      <c r="A98" s="44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61" t="s">
        <v>231</v>
      </c>
      <c r="T98" s="49" t="s">
        <v>26</v>
      </c>
      <c r="U98" s="49">
        <v>10</v>
      </c>
      <c r="V98" s="49">
        <v>785</v>
      </c>
      <c r="W98" s="49">
        <v>179.8</v>
      </c>
      <c r="X98" s="68">
        <v>45</v>
      </c>
      <c r="Y98" s="68">
        <v>40</v>
      </c>
      <c r="Z98" s="49">
        <v>20</v>
      </c>
      <c r="AA98" s="49">
        <f>SUM(U98:Z98)</f>
        <v>1079.8</v>
      </c>
      <c r="AB98" s="49">
        <v>2020</v>
      </c>
    </row>
    <row r="99" spans="1:29" s="5" customFormat="1" ht="45" x14ac:dyDescent="0.25">
      <c r="A99" s="44"/>
      <c r="B99" s="57">
        <v>0</v>
      </c>
      <c r="C99" s="57">
        <v>2</v>
      </c>
      <c r="D99" s="57">
        <v>0</v>
      </c>
      <c r="E99" s="57">
        <v>0</v>
      </c>
      <c r="F99" s="57">
        <v>4</v>
      </c>
      <c r="G99" s="57">
        <v>1</v>
      </c>
      <c r="H99" s="57">
        <v>2</v>
      </c>
      <c r="I99" s="57">
        <v>1</v>
      </c>
      <c r="J99" s="57">
        <v>0</v>
      </c>
      <c r="K99" s="57">
        <v>2</v>
      </c>
      <c r="L99" s="57">
        <v>0</v>
      </c>
      <c r="M99" s="57">
        <v>1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61" t="s">
        <v>232</v>
      </c>
      <c r="T99" s="49" t="s">
        <v>20</v>
      </c>
      <c r="U99" s="56">
        <v>2274</v>
      </c>
      <c r="V99" s="56">
        <v>741.6</v>
      </c>
      <c r="W99" s="56">
        <v>491</v>
      </c>
      <c r="X99" s="76">
        <v>569</v>
      </c>
      <c r="Y99" s="76">
        <v>980</v>
      </c>
      <c r="Z99" s="56">
        <v>600</v>
      </c>
      <c r="AA99" s="56">
        <f>SUM(U99:Z99)</f>
        <v>5655.6</v>
      </c>
      <c r="AB99" s="49">
        <v>2020</v>
      </c>
      <c r="AC99" s="5" t="s">
        <v>43</v>
      </c>
    </row>
    <row r="100" spans="1:29" s="5" customFormat="1" ht="30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61" t="s">
        <v>233</v>
      </c>
      <c r="T100" s="49" t="s">
        <v>23</v>
      </c>
      <c r="U100" s="49">
        <v>80</v>
      </c>
      <c r="V100" s="49">
        <v>138</v>
      </c>
      <c r="W100" s="49">
        <v>130</v>
      </c>
      <c r="X100" s="68">
        <v>125</v>
      </c>
      <c r="Y100" s="68">
        <v>60</v>
      </c>
      <c r="Z100" s="49">
        <v>60</v>
      </c>
      <c r="AA100" s="68">
        <f>SUM(U100:Z100)</f>
        <v>593</v>
      </c>
      <c r="AB100" s="49">
        <v>2020</v>
      </c>
    </row>
    <row r="101" spans="1:29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245</v>
      </c>
      <c r="T101" s="49" t="s">
        <v>23</v>
      </c>
      <c r="U101" s="60">
        <v>800</v>
      </c>
      <c r="V101" s="60">
        <v>316</v>
      </c>
      <c r="W101" s="60">
        <v>0</v>
      </c>
      <c r="X101" s="77">
        <v>0</v>
      </c>
      <c r="Y101" s="77">
        <v>0</v>
      </c>
      <c r="Z101" s="60">
        <v>0</v>
      </c>
      <c r="AA101" s="60">
        <f>SUM(U101:Z101)</f>
        <v>1116</v>
      </c>
      <c r="AB101" s="49">
        <v>2016</v>
      </c>
    </row>
    <row r="102" spans="1:29" s="5" customFormat="1" ht="45" x14ac:dyDescent="0.25">
      <c r="A102" s="44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9" t="s">
        <v>234</v>
      </c>
      <c r="T102" s="49" t="s">
        <v>22</v>
      </c>
      <c r="U102" s="60">
        <v>100</v>
      </c>
      <c r="V102" s="60">
        <v>100</v>
      </c>
      <c r="W102" s="60">
        <v>100</v>
      </c>
      <c r="X102" s="77">
        <v>100</v>
      </c>
      <c r="Y102" s="77">
        <v>100</v>
      </c>
      <c r="Z102" s="60">
        <v>100</v>
      </c>
      <c r="AA102" s="60">
        <v>100</v>
      </c>
      <c r="AB102" s="49">
        <v>2020</v>
      </c>
    </row>
    <row r="103" spans="1:29" s="5" customFormat="1" ht="30" x14ac:dyDescent="0.25">
      <c r="A103" s="44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9" t="s">
        <v>235</v>
      </c>
      <c r="T103" s="49" t="s">
        <v>136</v>
      </c>
      <c r="U103" s="60">
        <v>1</v>
      </c>
      <c r="V103" s="60">
        <v>0</v>
      </c>
      <c r="W103" s="60">
        <v>0</v>
      </c>
      <c r="X103" s="77">
        <v>0</v>
      </c>
      <c r="Y103" s="77">
        <v>0</v>
      </c>
      <c r="Z103" s="60">
        <v>0</v>
      </c>
      <c r="AA103" s="49">
        <v>1</v>
      </c>
      <c r="AB103" s="49">
        <v>2015</v>
      </c>
    </row>
    <row r="104" spans="1:29" s="5" customFormat="1" ht="45" x14ac:dyDescent="0.25">
      <c r="A104" s="44"/>
      <c r="B104" s="57"/>
      <c r="C104" s="57"/>
      <c r="D104" s="57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59" t="s">
        <v>236</v>
      </c>
      <c r="T104" s="49" t="s">
        <v>23</v>
      </c>
      <c r="U104" s="60">
        <v>0</v>
      </c>
      <c r="V104" s="60">
        <v>200</v>
      </c>
      <c r="W104" s="60">
        <v>0</v>
      </c>
      <c r="X104" s="77">
        <v>0</v>
      </c>
      <c r="Y104" s="77">
        <v>0</v>
      </c>
      <c r="Z104" s="60">
        <v>0</v>
      </c>
      <c r="AA104" s="65">
        <f>U104+V104+W104+X104+Y104+Z104</f>
        <v>200</v>
      </c>
      <c r="AB104" s="49">
        <v>2016</v>
      </c>
    </row>
    <row r="105" spans="1:29" s="5" customFormat="1" ht="45" x14ac:dyDescent="0.25">
      <c r="A105" s="44"/>
      <c r="B105" s="57"/>
      <c r="C105" s="57"/>
      <c r="D105" s="57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59" t="s">
        <v>247</v>
      </c>
      <c r="T105" s="49" t="s">
        <v>23</v>
      </c>
      <c r="U105" s="60">
        <v>0</v>
      </c>
      <c r="V105" s="60">
        <v>0</v>
      </c>
      <c r="W105" s="60">
        <v>535</v>
      </c>
      <c r="X105" s="77">
        <v>100</v>
      </c>
      <c r="Y105" s="77">
        <v>100</v>
      </c>
      <c r="Z105" s="60">
        <v>100</v>
      </c>
      <c r="AA105" s="65">
        <f>W105+X105+Y105+Z105</f>
        <v>835</v>
      </c>
      <c r="AB105" s="49">
        <v>2020</v>
      </c>
    </row>
    <row r="106" spans="1:29" s="5" customFormat="1" ht="45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237</v>
      </c>
      <c r="T106" s="49" t="s">
        <v>136</v>
      </c>
      <c r="U106" s="49">
        <v>1</v>
      </c>
      <c r="V106" s="49">
        <v>1</v>
      </c>
      <c r="W106" s="49">
        <v>1</v>
      </c>
      <c r="X106" s="68">
        <v>1</v>
      </c>
      <c r="Y106" s="68">
        <v>1</v>
      </c>
      <c r="Z106" s="49">
        <v>1</v>
      </c>
      <c r="AA106" s="49">
        <v>1</v>
      </c>
      <c r="AB106" s="49">
        <v>2020</v>
      </c>
    </row>
    <row r="107" spans="1:29" s="5" customFormat="1" ht="64.5" customHeight="1" x14ac:dyDescent="0.25">
      <c r="A107" s="44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9" t="s">
        <v>238</v>
      </c>
      <c r="T107" s="49" t="s">
        <v>26</v>
      </c>
      <c r="U107" s="49">
        <v>1.2</v>
      </c>
      <c r="V107" s="49">
        <v>0.2</v>
      </c>
      <c r="W107" s="49">
        <v>0</v>
      </c>
      <c r="X107" s="68">
        <v>1</v>
      </c>
      <c r="Y107" s="68">
        <v>1</v>
      </c>
      <c r="Z107" s="49">
        <v>1</v>
      </c>
      <c r="AA107" s="49">
        <f t="shared" ref="AA107:AA112" si="4">SUM(U107:Z107)</f>
        <v>4.4000000000000004</v>
      </c>
      <c r="AB107" s="49">
        <v>2020</v>
      </c>
    </row>
    <row r="108" spans="1:29" s="5" customFormat="1" ht="66.75" customHeight="1" x14ac:dyDescent="0.25">
      <c r="A108" s="44"/>
      <c r="B108" s="54">
        <v>0</v>
      </c>
      <c r="C108" s="54">
        <v>2</v>
      </c>
      <c r="D108" s="54">
        <v>0</v>
      </c>
      <c r="E108" s="54">
        <v>0</v>
      </c>
      <c r="F108" s="54">
        <v>4</v>
      </c>
      <c r="G108" s="54">
        <v>1</v>
      </c>
      <c r="H108" s="54">
        <v>2</v>
      </c>
      <c r="I108" s="54">
        <v>1</v>
      </c>
      <c r="J108" s="54">
        <v>0</v>
      </c>
      <c r="K108" s="54">
        <v>2</v>
      </c>
      <c r="L108" s="54">
        <v>0</v>
      </c>
      <c r="M108" s="54">
        <v>1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61" t="s">
        <v>239</v>
      </c>
      <c r="T108" s="49" t="s">
        <v>20</v>
      </c>
      <c r="U108" s="56">
        <v>568.4</v>
      </c>
      <c r="V108" s="56">
        <v>332.9</v>
      </c>
      <c r="W108" s="56">
        <v>1392</v>
      </c>
      <c r="X108" s="76">
        <v>467.5</v>
      </c>
      <c r="Y108" s="76">
        <v>1840</v>
      </c>
      <c r="Z108" s="56">
        <v>1500</v>
      </c>
      <c r="AA108" s="56">
        <f t="shared" si="4"/>
        <v>6100.8</v>
      </c>
      <c r="AB108" s="49">
        <v>2020</v>
      </c>
    </row>
    <row r="109" spans="1:29" s="5" customFormat="1" ht="81" customHeight="1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61" t="s">
        <v>240</v>
      </c>
      <c r="T109" s="49" t="s">
        <v>26</v>
      </c>
      <c r="U109" s="49">
        <v>138.80000000000001</v>
      </c>
      <c r="V109" s="49">
        <v>60.1</v>
      </c>
      <c r="W109" s="49">
        <v>71.5</v>
      </c>
      <c r="X109" s="68">
        <v>17</v>
      </c>
      <c r="Y109" s="68">
        <v>50</v>
      </c>
      <c r="Z109" s="49">
        <v>50</v>
      </c>
      <c r="AA109" s="49">
        <f t="shared" si="4"/>
        <v>387.4</v>
      </c>
      <c r="AB109" s="49">
        <v>2020</v>
      </c>
    </row>
    <row r="110" spans="1:29" s="5" customFormat="1" ht="75" customHeight="1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61" t="s">
        <v>274</v>
      </c>
      <c r="T110" s="49" t="s">
        <v>23</v>
      </c>
      <c r="U110" s="60">
        <v>634</v>
      </c>
      <c r="V110" s="60">
        <v>0</v>
      </c>
      <c r="W110" s="60">
        <v>0</v>
      </c>
      <c r="X110" s="77">
        <v>0</v>
      </c>
      <c r="Y110" s="77">
        <v>0</v>
      </c>
      <c r="Z110" s="60">
        <v>0</v>
      </c>
      <c r="AA110" s="60">
        <f t="shared" si="4"/>
        <v>634</v>
      </c>
      <c r="AB110" s="49">
        <v>2016</v>
      </c>
    </row>
    <row r="111" spans="1:29" s="5" customFormat="1" ht="63" customHeight="1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9" t="s">
        <v>241</v>
      </c>
      <c r="T111" s="49" t="s">
        <v>23</v>
      </c>
      <c r="U111" s="60">
        <v>400</v>
      </c>
      <c r="V111" s="60">
        <v>335</v>
      </c>
      <c r="W111" s="60">
        <v>147</v>
      </c>
      <c r="X111" s="77">
        <v>66</v>
      </c>
      <c r="Y111" s="77">
        <v>10</v>
      </c>
      <c r="Z111" s="60">
        <v>100</v>
      </c>
      <c r="AA111" s="60">
        <f t="shared" si="4"/>
        <v>1058</v>
      </c>
      <c r="AB111" s="49">
        <v>2020</v>
      </c>
    </row>
    <row r="112" spans="1:29" s="5" customFormat="1" ht="69.75" customHeight="1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9" t="s">
        <v>248</v>
      </c>
      <c r="T112" s="49" t="s">
        <v>23</v>
      </c>
      <c r="U112" s="60">
        <v>0</v>
      </c>
      <c r="V112" s="60">
        <v>0</v>
      </c>
      <c r="W112" s="60">
        <v>415</v>
      </c>
      <c r="X112" s="77">
        <v>250</v>
      </c>
      <c r="Y112" s="77">
        <v>215</v>
      </c>
      <c r="Z112" s="60">
        <v>215</v>
      </c>
      <c r="AA112" s="60">
        <f t="shared" si="4"/>
        <v>1095</v>
      </c>
      <c r="AB112" s="49">
        <v>2020</v>
      </c>
    </row>
    <row r="113" spans="1:28" s="5" customFormat="1" ht="45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9" t="s">
        <v>275</v>
      </c>
      <c r="T113" s="49" t="s">
        <v>136</v>
      </c>
      <c r="U113" s="49">
        <v>1</v>
      </c>
      <c r="V113" s="49">
        <v>0</v>
      </c>
      <c r="W113" s="49">
        <v>1</v>
      </c>
      <c r="X113" s="68">
        <v>1</v>
      </c>
      <c r="Y113" s="68">
        <v>1</v>
      </c>
      <c r="Z113" s="49">
        <v>1</v>
      </c>
      <c r="AA113" s="49">
        <v>1</v>
      </c>
      <c r="AB113" s="49">
        <v>2020</v>
      </c>
    </row>
    <row r="114" spans="1:28" s="5" customFormat="1" ht="30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9" t="s">
        <v>242</v>
      </c>
      <c r="T114" s="49" t="s">
        <v>23</v>
      </c>
      <c r="U114" s="49">
        <v>30</v>
      </c>
      <c r="V114" s="49">
        <v>0</v>
      </c>
      <c r="W114" s="49">
        <v>49</v>
      </c>
      <c r="X114" s="68">
        <v>30</v>
      </c>
      <c r="Y114" s="68">
        <v>30</v>
      </c>
      <c r="Z114" s="49">
        <v>30</v>
      </c>
      <c r="AA114" s="49">
        <f>SUM(U114:Z114)</f>
        <v>169</v>
      </c>
      <c r="AB114" s="49">
        <v>2020</v>
      </c>
    </row>
    <row r="115" spans="1:28" s="5" customFormat="1" ht="45" x14ac:dyDescent="0.25">
      <c r="A115" s="44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61" t="s">
        <v>243</v>
      </c>
      <c r="T115" s="49" t="s">
        <v>23</v>
      </c>
      <c r="U115" s="49">
        <v>10</v>
      </c>
      <c r="V115" s="49">
        <v>0</v>
      </c>
      <c r="W115" s="49">
        <v>32</v>
      </c>
      <c r="X115" s="68">
        <v>10</v>
      </c>
      <c r="Y115" s="68">
        <v>10</v>
      </c>
      <c r="Z115" s="49">
        <v>10</v>
      </c>
      <c r="AA115" s="49">
        <f>SUM(U115:Z115)</f>
        <v>72</v>
      </c>
      <c r="AB115" s="49">
        <v>2020</v>
      </c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70" t="s">
        <v>43</v>
      </c>
      <c r="V116" s="48"/>
      <c r="W116" s="48"/>
      <c r="X116" s="74"/>
      <c r="Y116" s="74"/>
      <c r="Z116" s="48"/>
      <c r="AA116" s="48"/>
      <c r="AB116" s="71" t="s">
        <v>169</v>
      </c>
    </row>
    <row r="117" spans="1:28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4"/>
      <c r="T117" s="45"/>
      <c r="U117" s="48"/>
      <c r="V117" s="48"/>
      <c r="W117" s="48"/>
      <c r="X117" s="74"/>
      <c r="Y117" s="74"/>
      <c r="Z117" s="48"/>
      <c r="AA117" s="48"/>
      <c r="AB117" s="48"/>
    </row>
    <row r="118" spans="1:28" ht="36.75" customHeight="1" x14ac:dyDescent="0.3">
      <c r="A118" s="43"/>
      <c r="B118" s="43"/>
      <c r="C118" s="43"/>
      <c r="D118" s="43"/>
      <c r="E118" s="81" t="s">
        <v>167</v>
      </c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44"/>
      <c r="T118" s="82" t="s">
        <v>251</v>
      </c>
      <c r="U118" s="83"/>
      <c r="V118" s="48"/>
      <c r="W118" s="48"/>
      <c r="X118" s="74"/>
      <c r="Y118" s="74"/>
      <c r="Z118" s="48"/>
      <c r="AA118" s="48"/>
      <c r="AB118" s="48"/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48"/>
      <c r="V119" s="48"/>
      <c r="W119" s="48"/>
      <c r="X119" s="74"/>
      <c r="Y119" s="74"/>
      <c r="Z119" s="48"/>
      <c r="AA119" s="48"/>
      <c r="AB119" s="48"/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74"/>
      <c r="Y120" s="74"/>
      <c r="Z120" s="48"/>
      <c r="AA120" s="48"/>
      <c r="AB120" s="48"/>
    </row>
    <row r="121" spans="1:2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8"/>
      <c r="V121" s="48"/>
      <c r="W121" s="48"/>
      <c r="X121" s="74"/>
      <c r="Y121" s="74"/>
      <c r="Z121" s="48"/>
      <c r="AA121" s="48"/>
      <c r="AB121" s="48"/>
    </row>
    <row r="122" spans="1:28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4"/>
      <c r="T122" s="45"/>
      <c r="U122" s="48"/>
      <c r="V122" s="48"/>
      <c r="W122" s="48"/>
      <c r="X122" s="74"/>
      <c r="Y122" s="74"/>
      <c r="Z122" s="48"/>
      <c r="AA122" s="48"/>
      <c r="AB122" s="48"/>
    </row>
  </sheetData>
  <mergeCells count="14">
    <mergeCell ref="E118:R118"/>
    <mergeCell ref="T118:U118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43307086614173229" header="0.19685039370078741" footer="0.15748031496062992"/>
  <pageSetup paperSize="9" scale="54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03" t="s">
        <v>165</v>
      </c>
      <c r="E1" s="103"/>
      <c r="F1" s="18"/>
      <c r="G1" s="18"/>
      <c r="H1" s="18"/>
      <c r="I1" s="18"/>
      <c r="J1" s="18"/>
      <c r="K1" s="18"/>
    </row>
    <row r="2" spans="1:11" x14ac:dyDescent="0.25">
      <c r="D2" s="105" t="s">
        <v>166</v>
      </c>
      <c r="E2" s="105"/>
      <c r="F2" s="18"/>
      <c r="G2" s="18"/>
      <c r="H2" s="18"/>
      <c r="I2" s="18"/>
      <c r="J2" s="18"/>
      <c r="K2" s="18"/>
    </row>
    <row r="3" spans="1:11" x14ac:dyDescent="0.25">
      <c r="B3" s="104" t="s">
        <v>27</v>
      </c>
      <c r="C3" s="104"/>
      <c r="D3" s="104"/>
    </row>
    <row r="4" spans="1:11" x14ac:dyDescent="0.25">
      <c r="B4" s="104" t="s">
        <v>127</v>
      </c>
      <c r="C4" s="104"/>
      <c r="D4" s="104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140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142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139</v>
      </c>
      <c r="C15" s="11" t="s">
        <v>22</v>
      </c>
      <c r="D15" s="37" t="s">
        <v>143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144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145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141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146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147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148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149</v>
      </c>
      <c r="E44" s="25" t="s">
        <v>34</v>
      </c>
    </row>
    <row r="45" spans="1:5" ht="30" x14ac:dyDescent="0.25">
      <c r="A45" s="1">
        <v>21</v>
      </c>
      <c r="B45" s="31" t="s">
        <v>133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150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134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135</v>
      </c>
      <c r="C53" s="11" t="s">
        <v>22</v>
      </c>
      <c r="D53" s="37" t="s">
        <v>151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137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163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164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152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153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162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154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155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156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157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158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159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160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161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136</v>
      </c>
      <c r="D98" s="37" t="s">
        <v>138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167</v>
      </c>
      <c r="D110" s="42" t="s">
        <v>168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2018-10-23T10:59:26Z</cp:lastPrinted>
  <dcterms:created xsi:type="dcterms:W3CDTF">2013-08-19T14:17:06Z</dcterms:created>
  <dcterms:modified xsi:type="dcterms:W3CDTF">2018-10-30T14:39:33Z</dcterms:modified>
</cp:coreProperties>
</file>